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REALIZOVANÉ PROJEKTY\MĚSTO KOLÍN\2018\ZŠ PROKOPA VELIKÉHO\"/>
    </mc:Choice>
  </mc:AlternateContent>
  <xr:revisionPtr revIDLastSave="0" documentId="8_{EE957E65-2759-4028-BAD6-923F3E2BEF04}" xr6:coauthVersionLast="34" xr6:coauthVersionMax="34" xr10:uidLastSave="{00000000-0000-0000-0000-000000000000}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Pol'!$A$1:$U$286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276" i="12"/>
  <c r="AC276" i="12"/>
  <c r="AD276" i="12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4" i="12"/>
  <c r="I14" i="12"/>
  <c r="K14" i="12"/>
  <c r="M14" i="12"/>
  <c r="O14" i="12"/>
  <c r="Q14" i="12"/>
  <c r="U14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3" i="12"/>
  <c r="I23" i="12"/>
  <c r="K23" i="12"/>
  <c r="M23" i="12"/>
  <c r="O23" i="12"/>
  <c r="Q23" i="12"/>
  <c r="U23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G30" i="12"/>
  <c r="M30" i="12" s="1"/>
  <c r="I30" i="12"/>
  <c r="I29" i="12" s="1"/>
  <c r="K30" i="12"/>
  <c r="O30" i="12"/>
  <c r="Q30" i="12"/>
  <c r="U30" i="12"/>
  <c r="G31" i="12"/>
  <c r="I31" i="12"/>
  <c r="K31" i="12"/>
  <c r="M31" i="12"/>
  <c r="O31" i="12"/>
  <c r="Q31" i="12"/>
  <c r="U31" i="12"/>
  <c r="G33" i="12"/>
  <c r="I33" i="12"/>
  <c r="K33" i="12"/>
  <c r="M33" i="12"/>
  <c r="O33" i="12"/>
  <c r="Q33" i="12"/>
  <c r="U33" i="12"/>
  <c r="G35" i="12"/>
  <c r="M35" i="12" s="1"/>
  <c r="I35" i="12"/>
  <c r="K35" i="12"/>
  <c r="O35" i="12"/>
  <c r="O29" i="12" s="1"/>
  <c r="Q35" i="12"/>
  <c r="U35" i="12"/>
  <c r="G37" i="12"/>
  <c r="M37" i="12" s="1"/>
  <c r="I37" i="12"/>
  <c r="K37" i="12"/>
  <c r="O37" i="12"/>
  <c r="Q37" i="12"/>
  <c r="U37" i="12"/>
  <c r="G39" i="12"/>
  <c r="I39" i="12"/>
  <c r="K39" i="12"/>
  <c r="M39" i="12"/>
  <c r="O39" i="12"/>
  <c r="Q39" i="12"/>
  <c r="U39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5" i="12"/>
  <c r="I45" i="12"/>
  <c r="I44" i="12" s="1"/>
  <c r="K45" i="12"/>
  <c r="K44" i="12" s="1"/>
  <c r="M45" i="12"/>
  <c r="O45" i="12"/>
  <c r="Q45" i="12"/>
  <c r="Q44" i="12" s="1"/>
  <c r="U45" i="12"/>
  <c r="U44" i="12" s="1"/>
  <c r="G49" i="12"/>
  <c r="I49" i="12"/>
  <c r="K49" i="12"/>
  <c r="M49" i="12"/>
  <c r="O49" i="12"/>
  <c r="Q49" i="12"/>
  <c r="U49" i="12"/>
  <c r="G51" i="12"/>
  <c r="G44" i="12" s="1"/>
  <c r="I51" i="12"/>
  <c r="K51" i="12"/>
  <c r="O51" i="12"/>
  <c r="O44" i="12" s="1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5" i="12"/>
  <c r="I55" i="12"/>
  <c r="K55" i="12"/>
  <c r="M55" i="12"/>
  <c r="O55" i="12"/>
  <c r="Q55" i="12"/>
  <c r="U55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2" i="12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U61" i="12" s="1"/>
  <c r="G66" i="12"/>
  <c r="I66" i="12"/>
  <c r="K66" i="12"/>
  <c r="K61" i="12" s="1"/>
  <c r="M66" i="12"/>
  <c r="O66" i="12"/>
  <c r="Q66" i="12"/>
  <c r="U66" i="12"/>
  <c r="G67" i="12"/>
  <c r="I67" i="12"/>
  <c r="K67" i="12"/>
  <c r="M67" i="12"/>
  <c r="O67" i="12"/>
  <c r="Q67" i="12"/>
  <c r="U67" i="12"/>
  <c r="G69" i="12"/>
  <c r="M69" i="12" s="1"/>
  <c r="I69" i="12"/>
  <c r="K69" i="12"/>
  <c r="O69" i="12"/>
  <c r="Q69" i="12"/>
  <c r="U69" i="12"/>
  <c r="G71" i="12"/>
  <c r="I71" i="12"/>
  <c r="K71" i="12"/>
  <c r="M71" i="12"/>
  <c r="O71" i="12"/>
  <c r="Q71" i="12"/>
  <c r="U71" i="12"/>
  <c r="G73" i="12"/>
  <c r="I73" i="12"/>
  <c r="K73" i="12"/>
  <c r="M73" i="12"/>
  <c r="O73" i="12"/>
  <c r="Q73" i="12"/>
  <c r="U73" i="12"/>
  <c r="G74" i="12"/>
  <c r="G75" i="12"/>
  <c r="M75" i="12" s="1"/>
  <c r="M74" i="12" s="1"/>
  <c r="I75" i="12"/>
  <c r="I74" i="12" s="1"/>
  <c r="K75" i="12"/>
  <c r="O75" i="12"/>
  <c r="O74" i="12" s="1"/>
  <c r="Q75" i="12"/>
  <c r="Q74" i="12" s="1"/>
  <c r="U75" i="12"/>
  <c r="U74" i="12" s="1"/>
  <c r="G76" i="12"/>
  <c r="I76" i="12"/>
  <c r="K76" i="12"/>
  <c r="M76" i="12"/>
  <c r="O76" i="12"/>
  <c r="Q76" i="12"/>
  <c r="U76" i="12"/>
  <c r="G77" i="12"/>
  <c r="I77" i="12"/>
  <c r="K77" i="12"/>
  <c r="M77" i="12"/>
  <c r="O77" i="12"/>
  <c r="Q77" i="12"/>
  <c r="U77" i="12"/>
  <c r="G79" i="12"/>
  <c r="M79" i="12"/>
  <c r="G80" i="12"/>
  <c r="M80" i="12" s="1"/>
  <c r="I80" i="12"/>
  <c r="I79" i="12" s="1"/>
  <c r="K80" i="12"/>
  <c r="K79" i="12" s="1"/>
  <c r="O80" i="12"/>
  <c r="O79" i="12" s="1"/>
  <c r="Q80" i="12"/>
  <c r="Q79" i="12" s="1"/>
  <c r="U80" i="12"/>
  <c r="U79" i="12" s="1"/>
  <c r="I82" i="12"/>
  <c r="Q82" i="12"/>
  <c r="U82" i="12"/>
  <c r="G83" i="12"/>
  <c r="I83" i="12"/>
  <c r="K83" i="12"/>
  <c r="K82" i="12" s="1"/>
  <c r="M83" i="12"/>
  <c r="O83" i="12"/>
  <c r="Q83" i="12"/>
  <c r="U83" i="12"/>
  <c r="G84" i="12"/>
  <c r="G82" i="12" s="1"/>
  <c r="I84" i="12"/>
  <c r="K84" i="12"/>
  <c r="O84" i="12"/>
  <c r="O82" i="12" s="1"/>
  <c r="Q84" i="12"/>
  <c r="U84" i="12"/>
  <c r="O85" i="12"/>
  <c r="G86" i="12"/>
  <c r="M86" i="12" s="1"/>
  <c r="I86" i="12"/>
  <c r="I85" i="12" s="1"/>
  <c r="K86" i="12"/>
  <c r="O86" i="12"/>
  <c r="Q86" i="12"/>
  <c r="Q85" i="12" s="1"/>
  <c r="U86" i="12"/>
  <c r="G87" i="12"/>
  <c r="I87" i="12"/>
  <c r="K87" i="12"/>
  <c r="M87" i="12"/>
  <c r="O87" i="12"/>
  <c r="Q87" i="12"/>
  <c r="U87" i="12"/>
  <c r="G89" i="12"/>
  <c r="G85" i="12" s="1"/>
  <c r="I89" i="12"/>
  <c r="K89" i="12"/>
  <c r="O89" i="12"/>
  <c r="Q89" i="12"/>
  <c r="U89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I94" i="12"/>
  <c r="K94" i="12"/>
  <c r="M94" i="12"/>
  <c r="O94" i="12"/>
  <c r="Q94" i="12"/>
  <c r="U94" i="12"/>
  <c r="G96" i="12"/>
  <c r="I96" i="12"/>
  <c r="K96" i="12"/>
  <c r="M96" i="12"/>
  <c r="O96" i="12"/>
  <c r="Q96" i="12"/>
  <c r="U96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I100" i="12"/>
  <c r="K100" i="12"/>
  <c r="M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I104" i="12"/>
  <c r="U104" i="12"/>
  <c r="G105" i="12"/>
  <c r="I105" i="12"/>
  <c r="K105" i="12"/>
  <c r="K104" i="12" s="1"/>
  <c r="M105" i="12"/>
  <c r="O105" i="12"/>
  <c r="Q105" i="12"/>
  <c r="U105" i="12"/>
  <c r="G108" i="12"/>
  <c r="G104" i="12" s="1"/>
  <c r="I108" i="12"/>
  <c r="K108" i="12"/>
  <c r="O108" i="12"/>
  <c r="O104" i="12" s="1"/>
  <c r="Q108" i="12"/>
  <c r="U108" i="12"/>
  <c r="G109" i="12"/>
  <c r="M109" i="12" s="1"/>
  <c r="I109" i="12"/>
  <c r="K109" i="12"/>
  <c r="O109" i="12"/>
  <c r="Q109" i="12"/>
  <c r="Q104" i="12" s="1"/>
  <c r="U109" i="12"/>
  <c r="G110" i="12"/>
  <c r="M110" i="12" s="1"/>
  <c r="I110" i="12"/>
  <c r="K110" i="12"/>
  <c r="O110" i="12"/>
  <c r="Q110" i="12"/>
  <c r="U110" i="12"/>
  <c r="I113" i="12"/>
  <c r="K113" i="12"/>
  <c r="Q113" i="12"/>
  <c r="U113" i="12"/>
  <c r="G114" i="12"/>
  <c r="G113" i="12" s="1"/>
  <c r="I114" i="12"/>
  <c r="K114" i="12"/>
  <c r="O114" i="12"/>
  <c r="O113" i="12" s="1"/>
  <c r="Q114" i="12"/>
  <c r="U114" i="12"/>
  <c r="G115" i="12"/>
  <c r="O115" i="12"/>
  <c r="G116" i="12"/>
  <c r="M116" i="12" s="1"/>
  <c r="M115" i="12" s="1"/>
  <c r="I116" i="12"/>
  <c r="I115" i="12" s="1"/>
  <c r="K116" i="12"/>
  <c r="K115" i="12" s="1"/>
  <c r="O116" i="12"/>
  <c r="Q116" i="12"/>
  <c r="Q115" i="12" s="1"/>
  <c r="U116" i="12"/>
  <c r="U115" i="12" s="1"/>
  <c r="G118" i="12"/>
  <c r="M118" i="12" s="1"/>
  <c r="M117" i="12" s="1"/>
  <c r="I118" i="12"/>
  <c r="K118" i="12"/>
  <c r="O118" i="12"/>
  <c r="Q118" i="12"/>
  <c r="U118" i="12"/>
  <c r="G120" i="12"/>
  <c r="M120" i="12" s="1"/>
  <c r="I120" i="12"/>
  <c r="I117" i="12" s="1"/>
  <c r="K120" i="12"/>
  <c r="O120" i="12"/>
  <c r="Q120" i="12"/>
  <c r="U120" i="12"/>
  <c r="G122" i="12"/>
  <c r="M122" i="12" s="1"/>
  <c r="I122" i="12"/>
  <c r="K122" i="12"/>
  <c r="O122" i="12"/>
  <c r="Q122" i="12"/>
  <c r="U122" i="12"/>
  <c r="G123" i="12"/>
  <c r="I123" i="12"/>
  <c r="K123" i="12"/>
  <c r="K117" i="12" s="1"/>
  <c r="M123" i="12"/>
  <c r="O123" i="12"/>
  <c r="Q123" i="12"/>
  <c r="U123" i="12"/>
  <c r="U117" i="12" s="1"/>
  <c r="G124" i="12"/>
  <c r="I124" i="12"/>
  <c r="K124" i="12"/>
  <c r="M124" i="12"/>
  <c r="O124" i="12"/>
  <c r="Q124" i="12"/>
  <c r="U124" i="12"/>
  <c r="G128" i="12"/>
  <c r="M128" i="12" s="1"/>
  <c r="I128" i="12"/>
  <c r="K128" i="12"/>
  <c r="O128" i="12"/>
  <c r="Q128" i="12"/>
  <c r="U128" i="12"/>
  <c r="G130" i="12"/>
  <c r="I130" i="12"/>
  <c r="K130" i="12"/>
  <c r="K129" i="12" s="1"/>
  <c r="M130" i="12"/>
  <c r="O130" i="12"/>
  <c r="Q130" i="12"/>
  <c r="U130" i="12"/>
  <c r="U129" i="12" s="1"/>
  <c r="G131" i="12"/>
  <c r="I131" i="12"/>
  <c r="K131" i="12"/>
  <c r="M131" i="12"/>
  <c r="O131" i="12"/>
  <c r="Q131" i="12"/>
  <c r="U131" i="12"/>
  <c r="G133" i="12"/>
  <c r="M133" i="12" s="1"/>
  <c r="I133" i="12"/>
  <c r="K133" i="12"/>
  <c r="O133" i="12"/>
  <c r="Q133" i="12"/>
  <c r="Q129" i="12" s="1"/>
  <c r="U133" i="12"/>
  <c r="G134" i="12"/>
  <c r="M134" i="12" s="1"/>
  <c r="I134" i="12"/>
  <c r="I129" i="12" s="1"/>
  <c r="K134" i="12"/>
  <c r="O134" i="12"/>
  <c r="Q134" i="12"/>
  <c r="U134" i="12"/>
  <c r="G136" i="12"/>
  <c r="I136" i="12"/>
  <c r="K136" i="12"/>
  <c r="M136" i="12"/>
  <c r="O136" i="12"/>
  <c r="Q136" i="12"/>
  <c r="U136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I142" i="12"/>
  <c r="K142" i="12"/>
  <c r="Q142" i="12"/>
  <c r="U142" i="12"/>
  <c r="G143" i="12"/>
  <c r="G142" i="12" s="1"/>
  <c r="I143" i="12"/>
  <c r="K143" i="12"/>
  <c r="O143" i="12"/>
  <c r="O142" i="12" s="1"/>
  <c r="Q143" i="12"/>
  <c r="U143" i="12"/>
  <c r="O144" i="12"/>
  <c r="G145" i="12"/>
  <c r="M145" i="12" s="1"/>
  <c r="I145" i="12"/>
  <c r="I144" i="12" s="1"/>
  <c r="K145" i="12"/>
  <c r="K144" i="12" s="1"/>
  <c r="O145" i="12"/>
  <c r="Q145" i="12"/>
  <c r="Q144" i="12" s="1"/>
  <c r="U145" i="12"/>
  <c r="U144" i="12" s="1"/>
  <c r="G147" i="12"/>
  <c r="I147" i="12"/>
  <c r="K147" i="12"/>
  <c r="M147" i="12"/>
  <c r="O147" i="12"/>
  <c r="Q147" i="12"/>
  <c r="U147" i="12"/>
  <c r="G149" i="12"/>
  <c r="G144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G151" i="12"/>
  <c r="M151" i="12" s="1"/>
  <c r="I151" i="12"/>
  <c r="K151" i="12"/>
  <c r="O151" i="12"/>
  <c r="Q151" i="12"/>
  <c r="U151" i="12"/>
  <c r="G153" i="12"/>
  <c r="I153" i="12"/>
  <c r="K153" i="12"/>
  <c r="M153" i="12"/>
  <c r="M152" i="12" s="1"/>
  <c r="O153" i="12"/>
  <c r="Q153" i="12"/>
  <c r="U153" i="12"/>
  <c r="G154" i="12"/>
  <c r="M154" i="12" s="1"/>
  <c r="I154" i="12"/>
  <c r="K154" i="12"/>
  <c r="O154" i="12"/>
  <c r="Q154" i="12"/>
  <c r="U154" i="12"/>
  <c r="G156" i="12"/>
  <c r="M156" i="12" s="1"/>
  <c r="I156" i="12"/>
  <c r="K156" i="12"/>
  <c r="K152" i="12" s="1"/>
  <c r="O156" i="12"/>
  <c r="Q156" i="12"/>
  <c r="U156" i="12"/>
  <c r="G157" i="12"/>
  <c r="I157" i="12"/>
  <c r="K157" i="12"/>
  <c r="M157" i="12"/>
  <c r="O157" i="12"/>
  <c r="Q157" i="12"/>
  <c r="U157" i="12"/>
  <c r="G159" i="12"/>
  <c r="M159" i="12" s="1"/>
  <c r="I159" i="12"/>
  <c r="K159" i="12"/>
  <c r="O159" i="12"/>
  <c r="Q159" i="12"/>
  <c r="U159" i="12"/>
  <c r="G160" i="12"/>
  <c r="M160" i="12" s="1"/>
  <c r="I160" i="12"/>
  <c r="K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I162" i="12"/>
  <c r="K162" i="12"/>
  <c r="M162" i="12"/>
  <c r="O162" i="12"/>
  <c r="Q162" i="12"/>
  <c r="U162" i="12"/>
  <c r="U152" i="12" s="1"/>
  <c r="G163" i="12"/>
  <c r="I163" i="12"/>
  <c r="K163" i="12"/>
  <c r="M163" i="12"/>
  <c r="O163" i="12"/>
  <c r="Q163" i="12"/>
  <c r="U163" i="12"/>
  <c r="G164" i="12"/>
  <c r="G165" i="12"/>
  <c r="M165" i="12" s="1"/>
  <c r="I165" i="12"/>
  <c r="I164" i="12" s="1"/>
  <c r="K165" i="12"/>
  <c r="O165" i="12"/>
  <c r="Q165" i="12"/>
  <c r="Q164" i="12" s="1"/>
  <c r="U165" i="12"/>
  <c r="G167" i="12"/>
  <c r="I167" i="12"/>
  <c r="K167" i="12"/>
  <c r="M167" i="12"/>
  <c r="O167" i="12"/>
  <c r="Q167" i="12"/>
  <c r="U167" i="12"/>
  <c r="G169" i="12"/>
  <c r="I169" i="12"/>
  <c r="K169" i="12"/>
  <c r="M169" i="12"/>
  <c r="O169" i="12"/>
  <c r="Q169" i="12"/>
  <c r="U169" i="12"/>
  <c r="G171" i="12"/>
  <c r="M171" i="12" s="1"/>
  <c r="I171" i="12"/>
  <c r="K171" i="12"/>
  <c r="O171" i="12"/>
  <c r="O164" i="12" s="1"/>
  <c r="Q171" i="12"/>
  <c r="U171" i="12"/>
  <c r="G172" i="12"/>
  <c r="M172" i="12" s="1"/>
  <c r="I172" i="12"/>
  <c r="K172" i="12"/>
  <c r="O172" i="12"/>
  <c r="Q172" i="12"/>
  <c r="U172" i="12"/>
  <c r="G173" i="12"/>
  <c r="I173" i="12"/>
  <c r="K173" i="12"/>
  <c r="M173" i="12"/>
  <c r="O173" i="12"/>
  <c r="Q173" i="12"/>
  <c r="U173" i="12"/>
  <c r="G174" i="12"/>
  <c r="M174" i="12" s="1"/>
  <c r="I174" i="12"/>
  <c r="K174" i="12"/>
  <c r="O174" i="12"/>
  <c r="Q174" i="12"/>
  <c r="U174" i="12"/>
  <c r="G176" i="12"/>
  <c r="M176" i="12" s="1"/>
  <c r="I176" i="12"/>
  <c r="K176" i="12"/>
  <c r="O176" i="12"/>
  <c r="Q176" i="12"/>
  <c r="U176" i="12"/>
  <c r="I177" i="12"/>
  <c r="G178" i="12"/>
  <c r="I178" i="12"/>
  <c r="K178" i="12"/>
  <c r="K177" i="12" s="1"/>
  <c r="M178" i="12"/>
  <c r="O178" i="12"/>
  <c r="Q178" i="12"/>
  <c r="U178" i="12"/>
  <c r="G180" i="12"/>
  <c r="I180" i="12"/>
  <c r="K180" i="12"/>
  <c r="O180" i="12"/>
  <c r="Q180" i="12"/>
  <c r="U180" i="12"/>
  <c r="G182" i="12"/>
  <c r="M182" i="12" s="1"/>
  <c r="I182" i="12"/>
  <c r="K182" i="12"/>
  <c r="O182" i="12"/>
  <c r="Q182" i="12"/>
  <c r="Q177" i="12" s="1"/>
  <c r="U182" i="12"/>
  <c r="G184" i="12"/>
  <c r="M184" i="12" s="1"/>
  <c r="I184" i="12"/>
  <c r="K184" i="12"/>
  <c r="O184" i="12"/>
  <c r="Q184" i="12"/>
  <c r="U184" i="12"/>
  <c r="G188" i="12"/>
  <c r="I188" i="12"/>
  <c r="K188" i="12"/>
  <c r="M188" i="12"/>
  <c r="O188" i="12"/>
  <c r="Q188" i="12"/>
  <c r="U188" i="12"/>
  <c r="U177" i="12" s="1"/>
  <c r="G190" i="12"/>
  <c r="I190" i="12"/>
  <c r="K190" i="12"/>
  <c r="M190" i="12"/>
  <c r="O190" i="12"/>
  <c r="Q190" i="12"/>
  <c r="U190" i="12"/>
  <c r="G191" i="12"/>
  <c r="M191" i="12" s="1"/>
  <c r="I191" i="12"/>
  <c r="K191" i="12"/>
  <c r="O191" i="12"/>
  <c r="Q191" i="12"/>
  <c r="U191" i="12"/>
  <c r="G193" i="12"/>
  <c r="M193" i="12" s="1"/>
  <c r="I193" i="12"/>
  <c r="K193" i="12"/>
  <c r="O193" i="12"/>
  <c r="Q193" i="12"/>
  <c r="U193" i="12"/>
  <c r="G195" i="12"/>
  <c r="G194" i="12" s="1"/>
  <c r="I195" i="12"/>
  <c r="K195" i="12"/>
  <c r="O195" i="12"/>
  <c r="O194" i="12" s="1"/>
  <c r="Q195" i="12"/>
  <c r="U195" i="12"/>
  <c r="G196" i="12"/>
  <c r="M196" i="12" s="1"/>
  <c r="I196" i="12"/>
  <c r="I194" i="12" s="1"/>
  <c r="K196" i="12"/>
  <c r="O196" i="12"/>
  <c r="Q196" i="12"/>
  <c r="U196" i="12"/>
  <c r="G197" i="12"/>
  <c r="M197" i="12" s="1"/>
  <c r="I197" i="12"/>
  <c r="K197" i="12"/>
  <c r="O197" i="12"/>
  <c r="Q197" i="12"/>
  <c r="U197" i="12"/>
  <c r="G198" i="12"/>
  <c r="I198" i="12"/>
  <c r="K198" i="12"/>
  <c r="K194" i="12" s="1"/>
  <c r="M198" i="12"/>
  <c r="O198" i="12"/>
  <c r="Q198" i="12"/>
  <c r="U198" i="12"/>
  <c r="U194" i="12" s="1"/>
  <c r="G199" i="12"/>
  <c r="I199" i="12"/>
  <c r="K199" i="12"/>
  <c r="M199" i="12"/>
  <c r="O199" i="12"/>
  <c r="Q199" i="12"/>
  <c r="U199" i="12"/>
  <c r="G200" i="12"/>
  <c r="G201" i="12"/>
  <c r="M201" i="12" s="1"/>
  <c r="I201" i="12"/>
  <c r="I200" i="12" s="1"/>
  <c r="K201" i="12"/>
  <c r="O201" i="12"/>
  <c r="Q201" i="12"/>
  <c r="Q200" i="12" s="1"/>
  <c r="U201" i="12"/>
  <c r="G204" i="12"/>
  <c r="I204" i="12"/>
  <c r="K204" i="12"/>
  <c r="M204" i="12"/>
  <c r="O204" i="12"/>
  <c r="Q204" i="12"/>
  <c r="U204" i="12"/>
  <c r="G205" i="12"/>
  <c r="I205" i="12"/>
  <c r="K205" i="12"/>
  <c r="M205" i="12"/>
  <c r="O205" i="12"/>
  <c r="Q205" i="12"/>
  <c r="U205" i="12"/>
  <c r="G208" i="12"/>
  <c r="M208" i="12" s="1"/>
  <c r="I208" i="12"/>
  <c r="K208" i="12"/>
  <c r="O208" i="12"/>
  <c r="O200" i="12" s="1"/>
  <c r="Q208" i="12"/>
  <c r="U208" i="12"/>
  <c r="G209" i="12"/>
  <c r="M209" i="12" s="1"/>
  <c r="I209" i="12"/>
  <c r="K209" i="12"/>
  <c r="O209" i="12"/>
  <c r="Q209" i="12"/>
  <c r="U209" i="12"/>
  <c r="G210" i="12"/>
  <c r="I210" i="12"/>
  <c r="K210" i="12"/>
  <c r="M210" i="12"/>
  <c r="O210" i="12"/>
  <c r="Q210" i="12"/>
  <c r="U210" i="12"/>
  <c r="G211" i="12"/>
  <c r="M211" i="12" s="1"/>
  <c r="I211" i="12"/>
  <c r="K211" i="12"/>
  <c r="O211" i="12"/>
  <c r="Q211" i="12"/>
  <c r="U211" i="12"/>
  <c r="G212" i="12"/>
  <c r="M212" i="12" s="1"/>
  <c r="I212" i="12"/>
  <c r="K212" i="12"/>
  <c r="O212" i="12"/>
  <c r="Q212" i="12"/>
  <c r="U212" i="12"/>
  <c r="G213" i="12"/>
  <c r="M213" i="12" s="1"/>
  <c r="I213" i="12"/>
  <c r="K213" i="12"/>
  <c r="O213" i="12"/>
  <c r="Q213" i="12"/>
  <c r="U213" i="12"/>
  <c r="G214" i="12"/>
  <c r="I214" i="12"/>
  <c r="K214" i="12"/>
  <c r="M214" i="12"/>
  <c r="O214" i="12"/>
  <c r="Q214" i="12"/>
  <c r="U214" i="12"/>
  <c r="G215" i="12"/>
  <c r="I215" i="12"/>
  <c r="K215" i="12"/>
  <c r="M215" i="12"/>
  <c r="O215" i="12"/>
  <c r="Q215" i="12"/>
  <c r="U215" i="12"/>
  <c r="G216" i="12"/>
  <c r="M216" i="12" s="1"/>
  <c r="I216" i="12"/>
  <c r="K216" i="12"/>
  <c r="O216" i="12"/>
  <c r="Q216" i="12"/>
  <c r="U216" i="12"/>
  <c r="G217" i="12"/>
  <c r="M217" i="12" s="1"/>
  <c r="I217" i="12"/>
  <c r="K217" i="12"/>
  <c r="O217" i="12"/>
  <c r="Q217" i="12"/>
  <c r="U217" i="12"/>
  <c r="G218" i="12"/>
  <c r="I218" i="12"/>
  <c r="K218" i="12"/>
  <c r="M218" i="12"/>
  <c r="O218" i="12"/>
  <c r="Q218" i="12"/>
  <c r="U218" i="12"/>
  <c r="G219" i="12"/>
  <c r="M219" i="12" s="1"/>
  <c r="I219" i="12"/>
  <c r="K219" i="12"/>
  <c r="O219" i="12"/>
  <c r="Q219" i="12"/>
  <c r="U219" i="12"/>
  <c r="G220" i="12"/>
  <c r="M220" i="12" s="1"/>
  <c r="I220" i="12"/>
  <c r="K220" i="12"/>
  <c r="O220" i="12"/>
  <c r="Q220" i="12"/>
  <c r="U220" i="12"/>
  <c r="G221" i="12"/>
  <c r="M221" i="12" s="1"/>
  <c r="I221" i="12"/>
  <c r="K221" i="12"/>
  <c r="O221" i="12"/>
  <c r="Q221" i="12"/>
  <c r="U221" i="12"/>
  <c r="G222" i="12"/>
  <c r="I222" i="12"/>
  <c r="K222" i="12"/>
  <c r="M222" i="12"/>
  <c r="O222" i="12"/>
  <c r="Q222" i="12"/>
  <c r="U222" i="12"/>
  <c r="G224" i="12"/>
  <c r="I224" i="12"/>
  <c r="K224" i="12"/>
  <c r="M224" i="12"/>
  <c r="O224" i="12"/>
  <c r="Q224" i="12"/>
  <c r="U224" i="12"/>
  <c r="G227" i="12"/>
  <c r="M227" i="12" s="1"/>
  <c r="I227" i="12"/>
  <c r="I226" i="12" s="1"/>
  <c r="K227" i="12"/>
  <c r="O227" i="12"/>
  <c r="Q227" i="12"/>
  <c r="Q226" i="12" s="1"/>
  <c r="U227" i="12"/>
  <c r="G228" i="12"/>
  <c r="I228" i="12"/>
  <c r="K228" i="12"/>
  <c r="M228" i="12"/>
  <c r="O228" i="12"/>
  <c r="Q228" i="12"/>
  <c r="U228" i="12"/>
  <c r="G229" i="12"/>
  <c r="I229" i="12"/>
  <c r="K229" i="12"/>
  <c r="M229" i="12"/>
  <c r="O229" i="12"/>
  <c r="Q229" i="12"/>
  <c r="U229" i="12"/>
  <c r="G231" i="12"/>
  <c r="M231" i="12" s="1"/>
  <c r="I231" i="12"/>
  <c r="K231" i="12"/>
  <c r="O231" i="12"/>
  <c r="O226" i="12" s="1"/>
  <c r="Q231" i="12"/>
  <c r="U231" i="12"/>
  <c r="G232" i="12"/>
  <c r="M232" i="12" s="1"/>
  <c r="I232" i="12"/>
  <c r="K232" i="12"/>
  <c r="O232" i="12"/>
  <c r="Q232" i="12"/>
  <c r="U232" i="12"/>
  <c r="G234" i="12"/>
  <c r="I234" i="12"/>
  <c r="K234" i="12"/>
  <c r="M234" i="12"/>
  <c r="O234" i="12"/>
  <c r="Q234" i="12"/>
  <c r="U234" i="12"/>
  <c r="G235" i="12"/>
  <c r="M235" i="12" s="1"/>
  <c r="I235" i="12"/>
  <c r="K235" i="12"/>
  <c r="O235" i="12"/>
  <c r="Q235" i="12"/>
  <c r="U235" i="12"/>
  <c r="G236" i="12"/>
  <c r="M236" i="12" s="1"/>
  <c r="I236" i="12"/>
  <c r="K236" i="12"/>
  <c r="O236" i="12"/>
  <c r="Q236" i="12"/>
  <c r="U236" i="12"/>
  <c r="I237" i="12"/>
  <c r="Q237" i="12"/>
  <c r="U237" i="12"/>
  <c r="G238" i="12"/>
  <c r="I238" i="12"/>
  <c r="K238" i="12"/>
  <c r="K237" i="12" s="1"/>
  <c r="M238" i="12"/>
  <c r="O238" i="12"/>
  <c r="Q238" i="12"/>
  <c r="U238" i="12"/>
  <c r="G240" i="12"/>
  <c r="G237" i="12" s="1"/>
  <c r="I240" i="12"/>
  <c r="K240" i="12"/>
  <c r="O240" i="12"/>
  <c r="O237" i="12" s="1"/>
  <c r="Q240" i="12"/>
  <c r="U240" i="12"/>
  <c r="O241" i="12"/>
  <c r="G242" i="12"/>
  <c r="M242" i="12" s="1"/>
  <c r="I242" i="12"/>
  <c r="I241" i="12" s="1"/>
  <c r="K242" i="12"/>
  <c r="O242" i="12"/>
  <c r="Q242" i="12"/>
  <c r="Q241" i="12" s="1"/>
  <c r="U242" i="12"/>
  <c r="G243" i="12"/>
  <c r="I243" i="12"/>
  <c r="K243" i="12"/>
  <c r="M243" i="12"/>
  <c r="O243" i="12"/>
  <c r="Q243" i="12"/>
  <c r="U243" i="12"/>
  <c r="G244" i="12"/>
  <c r="G241" i="12" s="1"/>
  <c r="I244" i="12"/>
  <c r="K244" i="12"/>
  <c r="O244" i="12"/>
  <c r="Q244" i="12"/>
  <c r="U244" i="12"/>
  <c r="G245" i="12"/>
  <c r="M245" i="12" s="1"/>
  <c r="I245" i="12"/>
  <c r="K245" i="12"/>
  <c r="O245" i="12"/>
  <c r="Q245" i="12"/>
  <c r="U245" i="12"/>
  <c r="G246" i="12"/>
  <c r="M246" i="12" s="1"/>
  <c r="I246" i="12"/>
  <c r="K246" i="12"/>
  <c r="O246" i="12"/>
  <c r="Q246" i="12"/>
  <c r="U246" i="12"/>
  <c r="G247" i="12"/>
  <c r="I247" i="12"/>
  <c r="K247" i="12"/>
  <c r="M247" i="12"/>
  <c r="O247" i="12"/>
  <c r="Q247" i="12"/>
  <c r="U247" i="12"/>
  <c r="G248" i="12"/>
  <c r="I248" i="12"/>
  <c r="K248" i="12"/>
  <c r="M248" i="12"/>
  <c r="O248" i="12"/>
  <c r="Q248" i="12"/>
  <c r="U248" i="12"/>
  <c r="G249" i="12"/>
  <c r="M249" i="12" s="1"/>
  <c r="I249" i="12"/>
  <c r="K249" i="12"/>
  <c r="O249" i="12"/>
  <c r="Q249" i="12"/>
  <c r="U249" i="12"/>
  <c r="G250" i="12"/>
  <c r="M250" i="12" s="1"/>
  <c r="I250" i="12"/>
  <c r="K250" i="12"/>
  <c r="O250" i="12"/>
  <c r="Q250" i="12"/>
  <c r="U250" i="12"/>
  <c r="G251" i="12"/>
  <c r="I251" i="12"/>
  <c r="K251" i="12"/>
  <c r="M251" i="12"/>
  <c r="O251" i="12"/>
  <c r="Q251" i="12"/>
  <c r="U251" i="12"/>
  <c r="G252" i="12"/>
  <c r="M252" i="12" s="1"/>
  <c r="I252" i="12"/>
  <c r="K252" i="12"/>
  <c r="O252" i="12"/>
  <c r="Q252" i="12"/>
  <c r="U252" i="12"/>
  <c r="G253" i="12"/>
  <c r="M253" i="12" s="1"/>
  <c r="I253" i="12"/>
  <c r="K253" i="12"/>
  <c r="O253" i="12"/>
  <c r="Q253" i="12"/>
  <c r="U253" i="12"/>
  <c r="G254" i="12"/>
  <c r="M254" i="12" s="1"/>
  <c r="I254" i="12"/>
  <c r="K254" i="12"/>
  <c r="O254" i="12"/>
  <c r="Q254" i="12"/>
  <c r="U254" i="12"/>
  <c r="G255" i="12"/>
  <c r="I255" i="12"/>
  <c r="K255" i="12"/>
  <c r="M255" i="12"/>
  <c r="O255" i="12"/>
  <c r="Q255" i="12"/>
  <c r="U255" i="12"/>
  <c r="G256" i="12"/>
  <c r="I256" i="12"/>
  <c r="K256" i="12"/>
  <c r="M256" i="12"/>
  <c r="O256" i="12"/>
  <c r="Q256" i="12"/>
  <c r="U256" i="12"/>
  <c r="G257" i="12"/>
  <c r="M257" i="12" s="1"/>
  <c r="I257" i="12"/>
  <c r="K257" i="12"/>
  <c r="O257" i="12"/>
  <c r="Q257" i="12"/>
  <c r="U257" i="12"/>
  <c r="G258" i="12"/>
  <c r="M258" i="12" s="1"/>
  <c r="I258" i="12"/>
  <c r="K258" i="12"/>
  <c r="O258" i="12"/>
  <c r="Q258" i="12"/>
  <c r="U258" i="12"/>
  <c r="G259" i="12"/>
  <c r="I259" i="12"/>
  <c r="K259" i="12"/>
  <c r="M259" i="12"/>
  <c r="O259" i="12"/>
  <c r="Q259" i="12"/>
  <c r="U259" i="12"/>
  <c r="G260" i="12"/>
  <c r="M260" i="12" s="1"/>
  <c r="I260" i="12"/>
  <c r="K260" i="12"/>
  <c r="O260" i="12"/>
  <c r="Q260" i="12"/>
  <c r="U260" i="12"/>
  <c r="G261" i="12"/>
  <c r="M261" i="12" s="1"/>
  <c r="I261" i="12"/>
  <c r="K261" i="12"/>
  <c r="O261" i="12"/>
  <c r="Q261" i="12"/>
  <c r="U261" i="12"/>
  <c r="G262" i="12"/>
  <c r="M262" i="12" s="1"/>
  <c r="I262" i="12"/>
  <c r="K262" i="12"/>
  <c r="O262" i="12"/>
  <c r="Q262" i="12"/>
  <c r="U262" i="12"/>
  <c r="G263" i="12"/>
  <c r="I263" i="12"/>
  <c r="K263" i="12"/>
  <c r="M263" i="12"/>
  <c r="O263" i="12"/>
  <c r="Q263" i="12"/>
  <c r="U263" i="12"/>
  <c r="G264" i="12"/>
  <c r="I264" i="12"/>
  <c r="K264" i="12"/>
  <c r="M264" i="12"/>
  <c r="O264" i="12"/>
  <c r="Q264" i="12"/>
  <c r="U264" i="12"/>
  <c r="G265" i="12"/>
  <c r="M265" i="12" s="1"/>
  <c r="I265" i="12"/>
  <c r="K265" i="12"/>
  <c r="O265" i="12"/>
  <c r="Q265" i="12"/>
  <c r="U265" i="12"/>
  <c r="G266" i="12"/>
  <c r="M266" i="12" s="1"/>
  <c r="I266" i="12"/>
  <c r="K266" i="12"/>
  <c r="O266" i="12"/>
  <c r="Q266" i="12"/>
  <c r="U266" i="12"/>
  <c r="G268" i="12"/>
  <c r="G267" i="12" s="1"/>
  <c r="I268" i="12"/>
  <c r="K268" i="12"/>
  <c r="O268" i="12"/>
  <c r="O267" i="12" s="1"/>
  <c r="Q268" i="12"/>
  <c r="U268" i="12"/>
  <c r="G269" i="12"/>
  <c r="M269" i="12" s="1"/>
  <c r="I269" i="12"/>
  <c r="I267" i="12" s="1"/>
  <c r="K269" i="12"/>
  <c r="O269" i="12"/>
  <c r="Q269" i="12"/>
  <c r="U269" i="12"/>
  <c r="G270" i="12"/>
  <c r="M270" i="12" s="1"/>
  <c r="I270" i="12"/>
  <c r="K270" i="12"/>
  <c r="O270" i="12"/>
  <c r="Q270" i="12"/>
  <c r="U270" i="12"/>
  <c r="G271" i="12"/>
  <c r="I271" i="12"/>
  <c r="K271" i="12"/>
  <c r="K267" i="12" s="1"/>
  <c r="M271" i="12"/>
  <c r="O271" i="12"/>
  <c r="Q271" i="12"/>
  <c r="U271" i="12"/>
  <c r="U267" i="12" s="1"/>
  <c r="K272" i="12"/>
  <c r="M272" i="12"/>
  <c r="O272" i="12"/>
  <c r="U272" i="12"/>
  <c r="G273" i="12"/>
  <c r="M273" i="12" s="1"/>
  <c r="I273" i="12"/>
  <c r="I272" i="12" s="1"/>
  <c r="K273" i="12"/>
  <c r="O273" i="12"/>
  <c r="Q273" i="12"/>
  <c r="Q272" i="12" s="1"/>
  <c r="U273" i="12"/>
  <c r="I20" i="1"/>
  <c r="I19" i="1"/>
  <c r="I18" i="1"/>
  <c r="G28" i="1"/>
  <c r="G27" i="1"/>
  <c r="G25" i="1"/>
  <c r="G26" i="1" s="1"/>
  <c r="F40" i="1"/>
  <c r="G23" i="1" s="1"/>
  <c r="G40" i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17" i="1" l="1"/>
  <c r="I72" i="1"/>
  <c r="I16" i="1"/>
  <c r="I21" i="1" s="1"/>
  <c r="G29" i="1"/>
  <c r="G24" i="1"/>
  <c r="M226" i="12"/>
  <c r="M164" i="12"/>
  <c r="Q152" i="12"/>
  <c r="K85" i="12"/>
  <c r="U8" i="12"/>
  <c r="K8" i="12"/>
  <c r="G177" i="12"/>
  <c r="O117" i="12"/>
  <c r="U85" i="12"/>
  <c r="I61" i="12"/>
  <c r="M51" i="12"/>
  <c r="M44" i="12" s="1"/>
  <c r="Q267" i="12"/>
  <c r="M244" i="12"/>
  <c r="M241" i="12"/>
  <c r="K226" i="12"/>
  <c r="K200" i="12"/>
  <c r="Q194" i="12"/>
  <c r="M195" i="12"/>
  <c r="M194" i="12" s="1"/>
  <c r="M180" i="12"/>
  <c r="M177" i="12" s="1"/>
  <c r="K164" i="12"/>
  <c r="M149" i="12"/>
  <c r="M144" i="12"/>
  <c r="M143" i="12"/>
  <c r="M142" i="12" s="1"/>
  <c r="Q117" i="12"/>
  <c r="M114" i="12"/>
  <c r="M113" i="12" s="1"/>
  <c r="M108" i="12"/>
  <c r="M89" i="12"/>
  <c r="M85" i="12" s="1"/>
  <c r="M84" i="12"/>
  <c r="O61" i="12"/>
  <c r="G61" i="12"/>
  <c r="Q29" i="12"/>
  <c r="M29" i="12"/>
  <c r="Q8" i="12"/>
  <c r="G8" i="12"/>
  <c r="M9" i="12"/>
  <c r="M8" i="12" s="1"/>
  <c r="K241" i="12"/>
  <c r="G226" i="12"/>
  <c r="M200" i="12"/>
  <c r="K29" i="12"/>
  <c r="U241" i="12"/>
  <c r="M237" i="12"/>
  <c r="O177" i="12"/>
  <c r="G117" i="12"/>
  <c r="M104" i="12"/>
  <c r="M82" i="12"/>
  <c r="Q61" i="12"/>
  <c r="U29" i="12"/>
  <c r="I8" i="12"/>
  <c r="M268" i="12"/>
  <c r="M267" i="12" s="1"/>
  <c r="M240" i="12"/>
  <c r="G272" i="12"/>
  <c r="U226" i="12"/>
  <c r="U200" i="12"/>
  <c r="U164" i="12"/>
  <c r="I152" i="12"/>
  <c r="O152" i="12"/>
  <c r="G152" i="12"/>
  <c r="O129" i="12"/>
  <c r="G129" i="12"/>
  <c r="M129" i="12"/>
  <c r="K74" i="12"/>
  <c r="M62" i="12"/>
  <c r="M61" i="12" s="1"/>
  <c r="O8" i="12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<sst xmlns="http://schemas.openxmlformats.org/spreadsheetml/2006/main" count="1117" uniqueCount="561">
  <si>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</si>
  <si>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</si>
  <si>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</si>
  <si>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</si>
  <si>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</si>
  <si>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</si>
  <si>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</si>
  <si>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</si>
  <si>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</si>
  <si>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</si>
  <si>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</si>
  <si>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</si>
  <si>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</si>
  <si>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</si>
  <si>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</si>
  <si>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</si>
  <si>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</si>
  <si>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</si>
  <si>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</si>
  <si>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</si>
  <si>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</si>
  <si>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</si>
  <si>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</si>
  <si>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</si>
  <si>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</si>
  <si>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</si>
  <si>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</si>
  <si>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</si>
  <si>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</si>
  <si>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</si>
  <si>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</si>
  <si>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</si>
  <si>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</si>
  <si>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</si>
  <si>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</si>
  <si>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</si>
  <si>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</si>
  <si>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</si>
  <si>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</si>
  <si>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</si>
  <si>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</si>
  <si>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</si>
  <si>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ZŠ Prokopa Velikého, Kolín III.</t>
  </si>
  <si>
    <t>Rozpočet:</t>
  </si>
  <si>
    <t>Misto</t>
  </si>
  <si>
    <t>Přístavba vstupního prostoru a spojovací hodby</t>
  </si>
  <si>
    <t>Město Kolín</t>
  </si>
  <si>
    <t>Karlovo náměstí 78</t>
  </si>
  <si>
    <t>Kolín-Kolín I</t>
  </si>
  <si>
    <t>28002</t>
  </si>
  <si>
    <t>00235440</t>
  </si>
  <si>
    <t>CZ00235440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</si>
  <si>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</si>
  <si>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</si>
  <si>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</si>
  <si>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</si>
  <si>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</si>
  <si>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</si>
  <si>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</si>
  <si>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</si>
  <si>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</si>
  <si>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</si>
  <si>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</si>
  <si>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</si>
  <si>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</si>
  <si>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</si>
  <si>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60</t>
  </si>
  <si>
    <t>Úpravy povrchů, omítky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</si>
  <si>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</si>
  <si>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</si>
  <si>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</si>
  <si>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</si>
  <si>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</si>
  <si>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</si>
  <si>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</si>
  <si>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</si>
  <si>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</si>
  <si>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</si>
  <si>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</si>
  <si>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</si>
  <si>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</si>
  <si>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</si>
  <si>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</si>
  <si>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</si>
  <si>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</si>
  <si>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</si>
  <si>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</si>
  <si>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</si>
  <si>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</si>
  <si>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</si>
  <si>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</si>
  <si>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</si>
  <si>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</si>
  <si>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</si>
  <si>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767</t>
  </si>
  <si>
    <t>Konstrukce zámečnické</t>
  </si>
  <si>
    <t>771</t>
  </si>
  <si>
    <t>Podlahy z dlaždic a obklady</t>
  </si>
  <si>
    <t>784</t>
  </si>
  <si>
    <t>Malby</t>
  </si>
  <si>
    <t>M21</t>
  </si>
  <si>
    <t>Elektromontáže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</si>
  <si>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</si>
  <si>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</si>
  <si>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</si>
  <si>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</si>
  <si>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</si>
  <si>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</si>
  <si>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</si>
  <si>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</si>
  <si>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</si>
  <si>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</si>
  <si>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</si>
  <si>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</si>
  <si>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</si>
  <si>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</si>
  <si>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</si>
  <si>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</si>
  <si>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</si>
  <si>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</si>
  <si>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</si>
  <si>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</si>
  <si>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</si>
  <si>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</si>
  <si>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</si>
  <si>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</si>
  <si>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</si>
  <si>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</si>
  <si>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</si>
  <si>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</si>
  <si>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</si>
  <si>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</si>
  <si>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</si>
  <si>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113108315R00</t>
  </si>
  <si>
    <t>Odstranění podkladu pl.do 50 m2, živice tl. 15 cm</t>
  </si>
  <si>
    <t>m2</t>
  </si>
  <si>
    <t>POL1_0</t>
  </si>
  <si>
    <t>40,3*5</t>
  </si>
  <si>
    <t>VV</t>
  </si>
  <si>
    <t>113107325R00</t>
  </si>
  <si>
    <t>Odstranění podkladu pl. 50 m2,kam.těžené tl.25 cm</t>
  </si>
  <si>
    <t>113202111R00</t>
  </si>
  <si>
    <t>Vytrhání obrub obrubníků silničních</t>
  </si>
  <si>
    <t>m</t>
  </si>
  <si>
    <t>40,3*2</t>
  </si>
  <si>
    <t>113109330R00</t>
  </si>
  <si>
    <t>Odstranění podkladu pl.50 m2, bet.prostý tl.30 cm</t>
  </si>
  <si>
    <t>6,6*5,5</t>
  </si>
  <si>
    <t>122201101R00</t>
  </si>
  <si>
    <t>Odkopávky nezapažené v hor. 3 do 100 m3</t>
  </si>
  <si>
    <t>m3</t>
  </si>
  <si>
    <t>40,3*1*0,5+6,6*5,5*0,2</t>
  </si>
  <si>
    <t>122201109R00</t>
  </si>
  <si>
    <t>Příplatek za lepivost - odkopávky v hor. 3</t>
  </si>
  <si>
    <t>132201110R00</t>
  </si>
  <si>
    <t>Hloubení rýh š.do 60 cm v hor.3 do 50 m3, STROJNĚ</t>
  </si>
  <si>
    <t>94,12*0,5*0,7</t>
  </si>
  <si>
    <t>0,7*0,45*0,7*3</t>
  </si>
  <si>
    <t>3,1*0,3*0,4*2</t>
  </si>
  <si>
    <t>162201102R00</t>
  </si>
  <si>
    <t>Vodorovné přemístění výkopku z hor.1-4 do 50 m</t>
  </si>
  <si>
    <t>27,41+34,3475</t>
  </si>
  <si>
    <t>167101101R00</t>
  </si>
  <si>
    <t>Nakládání výkopku z hor.1-4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</si>
  <si>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</si>
  <si>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</si>
  <si>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</si>
  <si>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</si>
  <si>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199000002R00</t>
  </si>
  <si>
    <t>Poplatek za skládku horniny 1- 4</t>
  </si>
  <si>
    <t>215901101RT5</t>
  </si>
  <si>
    <t>Zhutnění podloží z hornin nesoudržných do 92% PS, vibrační deskou</t>
  </si>
  <si>
    <t>271531113R00</t>
  </si>
  <si>
    <t>Polštář základu z kameniva hr. drceného 16-32 mm</t>
  </si>
  <si>
    <t>160,4*0,1</t>
  </si>
  <si>
    <t>274313511R00</t>
  </si>
  <si>
    <t xml:space="preserve">Beton základových pasů prostý C 12/15 </t>
  </si>
  <si>
    <t>94,12*0,5*0,8+0,7*0,8*0,45*3+3,1*0,3*0,4*2</t>
  </si>
  <si>
    <t>273321311R00</t>
  </si>
  <si>
    <t>Železobeton základových desek C 16/20</t>
  </si>
  <si>
    <t>160,4*0,15</t>
  </si>
  <si>
    <t>274315911R00</t>
  </si>
  <si>
    <t>Příplatek k betonáži za použití čerpadla na beton</t>
  </si>
  <si>
    <t>39,148+24,06</t>
  </si>
  <si>
    <t>273351215R00</t>
  </si>
  <si>
    <t>Bednění stěn základových desek - zřízení</t>
  </si>
  <si>
    <t>(94,12+0,7*3+3,1*2)*0,2</t>
  </si>
  <si>
    <t>273351216R00</t>
  </si>
  <si>
    <t>Bednění stěn základových desek - odstranění</t>
  </si>
  <si>
    <t>273361921RT5</t>
  </si>
  <si>
    <t>Výztuž základových desek ze svařovaných sítí, průměr drátu  6,0, oka 150/150 mm KH20</t>
  </si>
  <si>
    <t>t</t>
  </si>
  <si>
    <t>160,4*1,2*0,003034*1,03</t>
  </si>
  <si>
    <t>311271175RT6</t>
  </si>
  <si>
    <t>Zdivo z tvárnic hladkých tl. 20 cm, tvárnice P 6 - 650, 499 x 249 x 200 mm</t>
  </si>
  <si>
    <t>0,5*3*3,25+0,5*3*4,25+14,6*1,25-2*0,5*4+2,6*4,3*2+5,15*2,75+75,8*3,25</t>
  </si>
  <si>
    <t>-1,6*0,75*11-1,6*2,09*10-1,6*2,5*2-3*2,5-1,1*2,05+4,2*3,25-1,54*2,2*2</t>
  </si>
  <si>
    <t>3,1*2,75-1,72*2,82</t>
  </si>
  <si>
    <t>317147102RT2</t>
  </si>
  <si>
    <t>Překlad, výplň C 20/25, dl. 500,š. 200 mm, s výztuží 4 x R 12 mm a třmínky po 100 mm</t>
  </si>
  <si>
    <t>kus</t>
  </si>
  <si>
    <t>(78+14,6+24,8)*2</t>
  </si>
  <si>
    <t>317121044RT9</t>
  </si>
  <si>
    <t>Překlad nosný porobeton, světlost otv. do 180 cm, překlad nosný NOP V / 2 / 13 199 x 24,9 x 20 cm</t>
  </si>
  <si>
    <t>317121044RT7</t>
  </si>
  <si>
    <t>Překlad nosný porobeton, světlost otv. do 180 cm, překlad nosný NOP III / 2 / 21 149 x 24,9 x 20 cm</t>
  </si>
  <si>
    <t>317941123RT5</t>
  </si>
  <si>
    <t>Osazení ocelových válcovaných nosníků  č.14-22, včetně dodávky profilu I č.20</t>
  </si>
  <si>
    <t>5,365*0,0262*1,03</t>
  </si>
  <si>
    <t>317941123RT4</t>
  </si>
  <si>
    <t>Osazení ocelových válcovaných nosníků  č.14-22, včetně dodávky profilu I č.18</t>
  </si>
  <si>
    <t>(3,4*2+3,5*2+3,9*4+3,4*2)*2*0,0219*1,03</t>
  </si>
  <si>
    <t>317941123RT2</t>
  </si>
  <si>
    <t>Osazení ocelových válcovaných nosníků  č.14-22, včetně dodávky profilu I č.14</t>
  </si>
  <si>
    <t>2,4*8*0,0143*1,03</t>
  </si>
  <si>
    <t>342264051RT4</t>
  </si>
  <si>
    <t>Podhled sádrokartonový na zavěšenou ocel. konstr., desky požár.,Požární odolnost 30minut, bez izolace</t>
  </si>
  <si>
    <t>342264091R00</t>
  </si>
  <si>
    <t>Příplatek k podhledu sádrokart. za tl. desek 15 mm</t>
  </si>
  <si>
    <t>430320030RAC</t>
  </si>
  <si>
    <t>Schodišťová konstrukce ŽB beton C 16/20, bednění, výztuž 150 kg/m3</t>
  </si>
  <si>
    <t>POL2_0</t>
  </si>
  <si>
    <t>434311114R00</t>
  </si>
  <si>
    <t>Stupně dusané na terén, na desku, z betonu C 16/20</t>
  </si>
  <si>
    <t>434351141R00</t>
  </si>
  <si>
    <t>Bednění stupňů přímočarých - zřízení</t>
  </si>
  <si>
    <t>36*0,17</t>
  </si>
  <si>
    <t>434351142R00</t>
  </si>
  <si>
    <t>Bednění stupňů přímočarých - odstranění</t>
  </si>
  <si>
    <t>417121031R00</t>
  </si>
  <si>
    <t>Věnec z tvarovek U</t>
  </si>
  <si>
    <t>78+14,6+24,8</t>
  </si>
  <si>
    <t>417361821R00</t>
  </si>
  <si>
    <t>Výztuž ztužujících pásů a věnců z oceli 10505(R)</t>
  </si>
  <si>
    <t>117,4*0,0065*1,3</t>
  </si>
  <si>
    <t>417321414R00</t>
  </si>
  <si>
    <t>Ztužující pásy a věnce z betonu železového C 25/30</t>
  </si>
  <si>
    <t>117,4*0,15*0,2</t>
  </si>
  <si>
    <t>451577777R00</t>
  </si>
  <si>
    <t>Podklad pod dlažbu z kameniva těženého tl.do 10 cm</t>
  </si>
  <si>
    <t>564761111R00</t>
  </si>
  <si>
    <t>Podklad z kameniva drceného vel.32-63 mm,tl. 20 cm</t>
  </si>
  <si>
    <t>596111111R00</t>
  </si>
  <si>
    <t>Kladení dlažby mozaika 1barva, lože z kam.do 4 cm</t>
  </si>
  <si>
    <t>59245308R</t>
  </si>
  <si>
    <t>Dlažba přírodní  20x10x6</t>
  </si>
  <si>
    <t>POL3_0</t>
  </si>
  <si>
    <t>63,3*1,05</t>
  </si>
  <si>
    <t>602015187RT8</t>
  </si>
  <si>
    <t>Omítka stěn tenkovrstvá silikon, zatíraná 2mm</t>
  </si>
  <si>
    <t>39,975+204,687+23,1+37,22</t>
  </si>
  <si>
    <t>612481211RU1</t>
  </si>
  <si>
    <t>Montáž výztužné sítě (perlinky) do stěrky-stěny, včetně výztužné sítě a stěrkového tmelu Terranova</t>
  </si>
  <si>
    <t>612471411R00</t>
  </si>
  <si>
    <t>Úprava vnitřních stěn aktivovaným štukem</t>
  </si>
  <si>
    <t>622319012R00</t>
  </si>
  <si>
    <t>Soklová lišta hliník KZS Weber tl. 100 mm</t>
  </si>
  <si>
    <t>622319121RV1</t>
  </si>
  <si>
    <t>Zateplovací systém, sokl, EPS P 80 mm, zakončený stěrkou s výztužnou tkaninou</t>
  </si>
  <si>
    <t>79,95*0,5</t>
  </si>
  <si>
    <t>622319132RV1</t>
  </si>
  <si>
    <t>Zatepl. fasáda, EPS F 100 mm, zakončený stěrkou s výztužnou tkaninou</t>
  </si>
  <si>
    <t>68,25*3,2+2,4*2*4,4+4*3,5+1,4*3,5+14,6*1-1,6*2,09*10-1,6*2,49*2</t>
  </si>
  <si>
    <t>-1,1*2,05-1,6*0,75*11-3*2,49-2*0,5*4</t>
  </si>
  <si>
    <t>622319133RV1</t>
  </si>
  <si>
    <t>Zatepl. fasáda, EPS F 110 mm, zakončený stěrkou s výztužnou tkaninou</t>
  </si>
  <si>
    <t>Zatepl. fasáda, EPS F 120 mm, zakončený stěrkou s výztužnou tkaninou</t>
  </si>
  <si>
    <t>31173512R</t>
  </si>
  <si>
    <t>Hmoždinka zapoušt. STR 8/60U 2G x 155 mm se zátkou, ocelový šroubovací trn</t>
  </si>
  <si>
    <t>(204,687+23,1+37,22+39,975)*8+0,144</t>
  </si>
  <si>
    <t>622473187R00</t>
  </si>
  <si>
    <t>Příplatek za okenní lištu (APU) a rohovník- montáž</t>
  </si>
  <si>
    <t>138+398+43*2+14</t>
  </si>
  <si>
    <t>28350203R</t>
  </si>
  <si>
    <t>Lišta okenní s tkaninou V09 dl. 2,4 m</t>
  </si>
  <si>
    <t>28350202R</t>
  </si>
  <si>
    <t>Profil rohový PVC s mřížkou 10/10  l=2,5 m</t>
  </si>
  <si>
    <t>28350260R</t>
  </si>
  <si>
    <t>Lišta parapetní PVC 503201 STOMIX 10-200 cm</t>
  </si>
  <si>
    <t>283502051R</t>
  </si>
  <si>
    <t>Profil nadokenní pod omítku plast 10/10  2,0 m HPI, plastový profil skrytý, pro nadpraží u zateplovacích systémů</t>
  </si>
  <si>
    <t>28350208R</t>
  </si>
  <si>
    <t>Profil dilatační rohový typ V Weber l=2 m</t>
  </si>
  <si>
    <t>3,5*4</t>
  </si>
  <si>
    <t>631581000R00</t>
  </si>
  <si>
    <t>Násyp recyklovaným materiálem</t>
  </si>
  <si>
    <t>pod schody:</t>
  </si>
  <si>
    <t>3,7</t>
  </si>
  <si>
    <t>632441015RT2</t>
  </si>
  <si>
    <t>Potěr anhydritový, plocha do 100 m2, tl.50 mm, samonivelační potěr MFC Anhydrit 025</t>
  </si>
  <si>
    <t>632441012RT2</t>
  </si>
  <si>
    <t>Potěr anhydritový, plocha do 100 m2, tl.35 mm, samonivelační potěr MFC Anhydrit 025</t>
  </si>
  <si>
    <t>632921911R00</t>
  </si>
  <si>
    <t>Dlažba z dlaždic betonových do písku, tl. 40 mm</t>
  </si>
  <si>
    <t>okapový chodník 50/50/5cm:</t>
  </si>
  <si>
    <t>41,3</t>
  </si>
  <si>
    <t>648951411RT2</t>
  </si>
  <si>
    <t>Osazení parapetních desek dřevěných š. do 25 cm, včetně dodávky parapetní desky š. 20 cm</t>
  </si>
  <si>
    <t>919735114R00</t>
  </si>
  <si>
    <t>Řezání stávajícího živičného krytu tl. 15 - 20 cm</t>
  </si>
  <si>
    <t>968083002R00</t>
  </si>
  <si>
    <t>Vybourání plastových oken do 2 m2</t>
  </si>
  <si>
    <t>1,3*1,5*4</t>
  </si>
  <si>
    <t>968062456R00</t>
  </si>
  <si>
    <t>Vybourání dřevěných dveřních zárubní pl. nad 2 m2</t>
  </si>
  <si>
    <t>3,1*2,9</t>
  </si>
  <si>
    <t>968061112R00</t>
  </si>
  <si>
    <t>Vyvěšení dřevěných okenních křídel pl. do 1,5 m2</t>
  </si>
  <si>
    <t>965081813RT1</t>
  </si>
  <si>
    <t>Bourání dlaždic teracových tl. nad 1 cm, nad 1 m2, ručně, dlaždice teracové</t>
  </si>
  <si>
    <t>962022491R00</t>
  </si>
  <si>
    <t>Bourání zdiva nadzákladového kamenného na MC</t>
  </si>
  <si>
    <t>16*0,45*0,6</t>
  </si>
  <si>
    <t>schodiště,:</t>
  </si>
  <si>
    <t>4*1*1</t>
  </si>
  <si>
    <t>963022819R00</t>
  </si>
  <si>
    <t>Bourání kamenných.schodišťových stupňů</t>
  </si>
  <si>
    <t>979081111R00</t>
  </si>
  <si>
    <t>Odvoz suti a vybour. hmot na skládku do 1 km</t>
  </si>
  <si>
    <t>979081121R00</t>
  </si>
  <si>
    <t>Příplatek k odvozu za každý další 1 km</t>
  </si>
  <si>
    <t>252,662*19</t>
  </si>
  <si>
    <t>979082111R00</t>
  </si>
  <si>
    <t>Vnitrostaveništní doprava suti do 10 m</t>
  </si>
  <si>
    <t>979082121R00</t>
  </si>
  <si>
    <t>Příplatek k vnitrost. dopravě suti za dalších 5 m</t>
  </si>
  <si>
    <t>252,662*2</t>
  </si>
  <si>
    <t>979999997R00</t>
  </si>
  <si>
    <t>Poplatek za skládku čistá suť</t>
  </si>
  <si>
    <t>27,444-0,87</t>
  </si>
  <si>
    <t>110,825+21,762</t>
  </si>
  <si>
    <t>979990103R00</t>
  </si>
  <si>
    <t>Poplatek za skládku suti - beton</t>
  </si>
  <si>
    <t>979990112R00</t>
  </si>
  <si>
    <t>Poplatek za skládku suti - obalované kam. - asfalt</t>
  </si>
  <si>
    <t>979990191R00</t>
  </si>
  <si>
    <t>Poplatek za skládku suti - směsný odpad</t>
  </si>
  <si>
    <t>998011001R00</t>
  </si>
  <si>
    <t>Přesun hmot pro budovy zděné výšky do 6 m</t>
  </si>
  <si>
    <t>711111001RZ1</t>
  </si>
  <si>
    <t>Izolace proti vlhkosti vodor. nátěr ALP za studena, 1x nátěr - včetně dodávky penetračního laku ALP</t>
  </si>
  <si>
    <t>160,4+94,12*0,5+0,7*0,45*3</t>
  </si>
  <si>
    <t>711112001RZ1</t>
  </si>
  <si>
    <t>Izolace proti vlhkosti svis. nátěr ALP, za studena, 1x nátěr - včetně dodávky asfaltového laku</t>
  </si>
  <si>
    <t>73*0,5</t>
  </si>
  <si>
    <t>711141559RZ3</t>
  </si>
  <si>
    <t>Izolace proti vlhk. vodorovná pásy přitavením, 1 vrstva - včetně dodávky Sklobit G</t>
  </si>
  <si>
    <t>711142559RZ3</t>
  </si>
  <si>
    <t>Izolace proti vlhkosti svislá pásy přitavením, 1 vrstva - včetně dodávky Sklobit G</t>
  </si>
  <si>
    <t>998711101R00</t>
  </si>
  <si>
    <t>Přesun hmot pro izolace proti vodě, výšky do 6 m</t>
  </si>
  <si>
    <t>712372121RT1</t>
  </si>
  <si>
    <t>Krytina střech do 10° fólie, 4 kotvy/m2,ocel,dřevo, tl. izolace do 200 mm, fólie ve specifikaci</t>
  </si>
  <si>
    <t>28322103.AR</t>
  </si>
  <si>
    <t>Fólie Pe tl.1,5, š. 1300 mm střešní šedá</t>
  </si>
  <si>
    <t>202,8*1,15</t>
  </si>
  <si>
    <t>712391172RT1</t>
  </si>
  <si>
    <t>Povlaková krytina střech do 10°, ochran. textilie, 1 vrstva - materiál ve specifikaci</t>
  </si>
  <si>
    <t>69366198R</t>
  </si>
  <si>
    <t>Geotextilie sklovláknitá 300 g/m2 š. 200cm 100% PP</t>
  </si>
  <si>
    <t>712378003R00</t>
  </si>
  <si>
    <t>Atiková okapnice VIPLANYL RŠ 250 mm</t>
  </si>
  <si>
    <t>712378004R00</t>
  </si>
  <si>
    <t>Závětrná lišta VIPLANYL RŠ 250 mm</t>
  </si>
  <si>
    <t>712378007R00</t>
  </si>
  <si>
    <t>Rohová lišta vnitřní VIPLANYL RŠ 100 mm</t>
  </si>
  <si>
    <t>712378005R00</t>
  </si>
  <si>
    <t>Stěnová lišta vyhnutá VIPLANYL RŠ 70 mm</t>
  </si>
  <si>
    <t>998712101R00</t>
  </si>
  <si>
    <t>Přesun hmot pro povlakové krytiny, výšky do 6 m</t>
  </si>
  <si>
    <t>713121121RT1</t>
  </si>
  <si>
    <t>Izolace tepelná podlah na sucho, dvouvrstvá, materiál ve specifikaci</t>
  </si>
  <si>
    <t>166,43*2</t>
  </si>
  <si>
    <t>28375704R</t>
  </si>
  <si>
    <t>Deska izolační stabilizov. EPS 100S  1000 x 500 mm</t>
  </si>
  <si>
    <t>166,43*0,12</t>
  </si>
  <si>
    <t>713191100RT9</t>
  </si>
  <si>
    <t>Položení separační fólie, včetně dodávky fólie</t>
  </si>
  <si>
    <t>47,4+166,43</t>
  </si>
  <si>
    <t>713111121RU2</t>
  </si>
  <si>
    <t>Izolace tepelné stropů rovných spodem, drátem, 2 vrstvy - včetně dodávky plsti tl.120+60 mm</t>
  </si>
  <si>
    <t>713111211RK3</t>
  </si>
  <si>
    <t>Montáž parozábrany krovů spodem s přelepením spojů, Jutafol N 110 standard</t>
  </si>
  <si>
    <t>713141131R00</t>
  </si>
  <si>
    <t>Izolace tepelná střech plně lep.,1vrstvá</t>
  </si>
  <si>
    <t>28375976R</t>
  </si>
  <si>
    <t>Deska spádová EXTRAPOR 100 S Stabil</t>
  </si>
  <si>
    <t>202,8*0,15*1,03</t>
  </si>
  <si>
    <t>998713101R00</t>
  </si>
  <si>
    <t>Přesun hmot pro izolace tepelné, výšky do 6 m</t>
  </si>
  <si>
    <t>762332110R00</t>
  </si>
  <si>
    <t>Montáž vázaných krovů pravidelných do 120 cm2</t>
  </si>
  <si>
    <t>372,43+94,12</t>
  </si>
  <si>
    <t>60515816R</t>
  </si>
  <si>
    <t>Hranol konstrukční masivní KVH NSi 60x180 mm l=5m, NSi - nepohledový, SM, kvalita S10, vlhkost 15%</t>
  </si>
  <si>
    <t>372,43*0,06*0,18*1,05</t>
  </si>
  <si>
    <t>60512622.AR</t>
  </si>
  <si>
    <t>Fošna SM/JD hobl.II.jak.tl.5 dl. 200-390 š.15</t>
  </si>
  <si>
    <t>94,12*0,05*0,15</t>
  </si>
  <si>
    <t>762341220R00</t>
  </si>
  <si>
    <t>M. bedn.střech rovn. z aglomer.desek šroubováním</t>
  </si>
  <si>
    <t>195,67</t>
  </si>
  <si>
    <t>45,7</t>
  </si>
  <si>
    <t>deka pro skap a závětrnou lištu:</t>
  </si>
  <si>
    <t>60726016.AR</t>
  </si>
  <si>
    <t>Deska dřevoštěpková OSB 3 N - 4PD tl. 22 mm</t>
  </si>
  <si>
    <t>241,37*1,08</t>
  </si>
  <si>
    <t>762911111R00</t>
  </si>
  <si>
    <t>Impregnace řeziva máčením Bochemit QB</t>
  </si>
  <si>
    <t>762395000R00</t>
  </si>
  <si>
    <t>Spojovací a ochranné prostředky pro střechy</t>
  </si>
  <si>
    <t>5,96</t>
  </si>
  <si>
    <t>998762102R00</t>
  </si>
  <si>
    <t>Přesun hmot pro tesařské konstrukce, výšky do 12 m</t>
  </si>
  <si>
    <t>764908301R00</t>
  </si>
  <si>
    <t>Oplechování parapetů poplastovaný pleh, rš 200 mm</t>
  </si>
  <si>
    <t>764908102RT2</t>
  </si>
  <si>
    <t>Kotlík žlabový kónický SOK ,vel.žlabu 150 mm, poplastovaný plech v ostatních barvách</t>
  </si>
  <si>
    <t>764908109R00</t>
  </si>
  <si>
    <t>Odpadní trouby kruhové SROR, D100mm poplast.plech</t>
  </si>
  <si>
    <t>764908105RT2</t>
  </si>
  <si>
    <t>Žlab podokapní půlkruhový R,velikost 150 mm, poplastovaný plech, v ostatních barvách</t>
  </si>
  <si>
    <t>998764101R00</t>
  </si>
  <si>
    <t>Přesun hmot pro klempířské konstr., výšky do 6 m</t>
  </si>
  <si>
    <t>767999801R00</t>
  </si>
  <si>
    <t>Demontáž doplňků staveb o hmotnosti do 50 kg</t>
  </si>
  <si>
    <t>kg</t>
  </si>
  <si>
    <t>zábradlí:</t>
  </si>
  <si>
    <t>16*10</t>
  </si>
  <si>
    <t>767200002RA0</t>
  </si>
  <si>
    <t>Zábradlí nerozové s výplní z tvrzeného skla, součástí dodávky je kotvení do podlahy</t>
  </si>
  <si>
    <t>767616111R00</t>
  </si>
  <si>
    <t>Montáž oken a dveří vč. doplňků</t>
  </si>
  <si>
    <t>2*0,5*4+1,6*0,75*11+2,09*1,6*10+3*2,49+1,6*2,49+3,5*2,8+2,2*4,1</t>
  </si>
  <si>
    <t>3,5*2,8+2,2*4,1+1,1*2,05+1,4*1,97*2+2,2*4,1+1,3*1,5*4</t>
  </si>
  <si>
    <t>61143196R</t>
  </si>
  <si>
    <t>Okno plast. rám 82mm trojsklo ozn. 01, barva bílá, 2090/1600mm, fixní, v horní části sklopné h=600mm.</t>
  </si>
  <si>
    <t>61143177R</t>
  </si>
  <si>
    <t>Okno plast. rám 82mm trojsklo ozn. 02, barva bílá, 1600/750mm sklopné jednokřídlé</t>
  </si>
  <si>
    <t>61143173R</t>
  </si>
  <si>
    <t>Okno plast. rám 82mm trojsklo ozn. 03, barva bílá, vč. ovládacího táhla, 2000/500mm, jednokř./sklopné</t>
  </si>
  <si>
    <t>61173900R</t>
  </si>
  <si>
    <t>Dveře hlíníkové,dvoukřídlé s nadvětlíkem ozn. 04, 3000/2490mm,panikové kování,el. vrátný,samozavírač</t>
  </si>
  <si>
    <t>61173901R</t>
  </si>
  <si>
    <t>Dveře hlíníkové,asymetrické s nadvětlíkem ozn. 05, 1600/2490mm,panikové kování,el. vrátný,samozavírač</t>
  </si>
  <si>
    <t>61173555R</t>
  </si>
  <si>
    <t>Dveře hlíníkové,asymetrické s nadvětlíkem ozn. 06, 1600/2490mm,panikové kování,samozavírač,klika/klik</t>
  </si>
  <si>
    <t>61143645R</t>
  </si>
  <si>
    <t>Okno plast. rám dvojsklo ozn. 07, 3500/2800mm, BB, Prosklená fixní stěna s podávacím oknem-otevíravé</t>
  </si>
  <si>
    <t>61143638R</t>
  </si>
  <si>
    <t>Okno plast. rám dvojsklo ozn. 08, 2200/4100mm, Prosklená fixní stěna s dveřmi 800/2000mm,bílá bar</t>
  </si>
  <si>
    <t>61143637R</t>
  </si>
  <si>
    <t>Okno plast. rám dvojsklo ozn. 09, 3500/2800mm, Prosklená fixní stěna, barva bílá</t>
  </si>
  <si>
    <t>61143636R</t>
  </si>
  <si>
    <t>Okno plast. rám dvojsklo ozn. 10, 2200/4100mm, Prosklená fixní stěna, barva bílá</t>
  </si>
  <si>
    <t>61174005R</t>
  </si>
  <si>
    <t>Dveře hlíníkové, klika/klika, 1100/2050mm ozn. 11, Dveře hlíníkové,asimetrické s nadvětlíkem ozn. 05</t>
  </si>
  <si>
    <t>61168603.AR</t>
  </si>
  <si>
    <t>Dveře ocelové dvoukřídlé EI30 DP1-C4 ozn. 12, 1400/1970mm, klika/klika, samozavírač</t>
  </si>
  <si>
    <t>61168604.AR</t>
  </si>
  <si>
    <t>Dveře ocelové dvoukřídlé EI30 DP3-C4 ozn. 13, 1600/2820mm,nadsvětlík 820mm,klika/klika,samozavír</t>
  </si>
  <si>
    <t>61168601.AR</t>
  </si>
  <si>
    <t>Okno ocelové fixní EI45 DP1 ozn. 14, 1350/1500mm</t>
  </si>
  <si>
    <t>69742500R</t>
  </si>
  <si>
    <t>D+M rohož - čisticí zóna Shatwel vč. rámu do pod.</t>
  </si>
  <si>
    <t>1,6*1+2*1,5</t>
  </si>
  <si>
    <t>69742504R</t>
  </si>
  <si>
    <t>D+M rohož - čisticí zóna Škrabák, vč. spodního dílu a odvodení vody</t>
  </si>
  <si>
    <t>1,6*1+2*1</t>
  </si>
  <si>
    <t>771101210R00</t>
  </si>
  <si>
    <t>Penetrace podkladu pod dlažby</t>
  </si>
  <si>
    <t>771475014RT1</t>
  </si>
  <si>
    <t>Obklad soklíků keram.rovných, tmel,výška 10 cm, lepidlo Monoflex, spár.hm.ASO-Flexfuge (Schömburg)</t>
  </si>
  <si>
    <t>771275102R00</t>
  </si>
  <si>
    <t>Obklad keram.schod.stupňů hladkých do tmele 10x10</t>
  </si>
  <si>
    <t>41,6*(0,3+0,17)</t>
  </si>
  <si>
    <t>771575109R00</t>
  </si>
  <si>
    <t>Montáž podlah keram.,hladké, tmel, 30x30 cm</t>
  </si>
  <si>
    <t>59770102R</t>
  </si>
  <si>
    <t>Dlaždice 33,3x33,3 cm cena min. 350,-Kč/m2</t>
  </si>
  <si>
    <t>(240,88+19,552+14,85)*1,05</t>
  </si>
  <si>
    <t>771579795R00</t>
  </si>
  <si>
    <t>Příplatek za spárování vodotěsnou hmotou - plošně</t>
  </si>
  <si>
    <t>771577831R00</t>
  </si>
  <si>
    <t>Podlahový profil dilatační DILEX-MP+MPV 25</t>
  </si>
  <si>
    <t>998771101R00</t>
  </si>
  <si>
    <t>Přesun hmot pro podlahy z dlaždic, výšky do 6 m</t>
  </si>
  <si>
    <t>784195212R00</t>
  </si>
  <si>
    <t>Malba tekutá, bílá, 2 x</t>
  </si>
  <si>
    <t>254,53+240,88</t>
  </si>
  <si>
    <t>784191101R00</t>
  </si>
  <si>
    <t>Penetrace podkladu univerzální 1x</t>
  </si>
  <si>
    <t>210220021RT1</t>
  </si>
  <si>
    <t>Vedení uzemňovací v zemi FeZn do 120 mm2, včetně pásku FeZn 30 x 4 mm</t>
  </si>
  <si>
    <t>210220101RT2</t>
  </si>
  <si>
    <t>Vodiče svodové FeZn D do 10,Al 10,Cu 8 +podpěry, včetně dodávky drátu FeZn 8 mm</t>
  </si>
  <si>
    <t>210220211RT1</t>
  </si>
  <si>
    <t>Tyč jímací s upev. na stř.hřeben do 2 m, do dřeva, včetně dodávky jímací tyče + 2 držáků</t>
  </si>
  <si>
    <t>210220372RT1</t>
  </si>
  <si>
    <t>Úhelník ochranný nebo trubka s držáky do zdiva, včetně ochran.úhelníku + 2 držáky do zdi</t>
  </si>
  <si>
    <t>210220401RT1</t>
  </si>
  <si>
    <t>Označení svodu štítky, smaltované, umělá hmota, včetně dodávky štítku</t>
  </si>
  <si>
    <t>211220801R00</t>
  </si>
  <si>
    <t>Změření zemního odporu, vč. měřicího protokolu</t>
  </si>
  <si>
    <t>210220301RT3</t>
  </si>
  <si>
    <t>Svorka hromosvodová do 2 šroubů /SS, SZ, SO/, včetně dodávky svorky SZ</t>
  </si>
  <si>
    <t>210220302RT2</t>
  </si>
  <si>
    <t>Svorka hromosvodová nad 2 šrouby /ST, SJ, SR, atd/, včetně dodávky svorky SR 3a Fe</t>
  </si>
  <si>
    <t>210220302RT5</t>
  </si>
  <si>
    <t>Svorka hromosvodová nad 2 šrouby /ST, SJ, SR, atd/, včetně dodávky svorky SJ 1 k jímací tyči</t>
  </si>
  <si>
    <t>210220301RT2</t>
  </si>
  <si>
    <t>Svorka hromosvodová do 2 šroubů /SS, SZ, SO/, včetně dodávky svorky SS</t>
  </si>
  <si>
    <t>210190130R00</t>
  </si>
  <si>
    <t>Podružný rozvaděč - proudová ocharana, 5xsvětelný okruh, 2x zasuvkový okruh a 4x okruh ÚT</t>
  </si>
  <si>
    <t>210190124R00</t>
  </si>
  <si>
    <t>Přívod z RH do podružného rozvaděče 30m, vč. jištění v RH</t>
  </si>
  <si>
    <t>210810005RT1</t>
  </si>
  <si>
    <t>Kabel CYKY 3 x 1,5 mm2 volně uložený, včetně dodávky kabelu</t>
  </si>
  <si>
    <t>210810006RT1</t>
  </si>
  <si>
    <t>Kabel CYKY 3 x 2,5 mm2 volně uložený, včetně dodávky kabelu</t>
  </si>
  <si>
    <t>210810012RT1</t>
  </si>
  <si>
    <t>Kabel CYKY 4 x 6 mm2 volně uložený, včetně dodávky kabelu</t>
  </si>
  <si>
    <t>34833270R</t>
  </si>
  <si>
    <t>Svítidlo stropní LED bodové 24W</t>
  </si>
  <si>
    <t>34800619.VR</t>
  </si>
  <si>
    <t>Svítidlo nouzové LED</t>
  </si>
  <si>
    <t>54151101R</t>
  </si>
  <si>
    <t>Konvektor přímotopný nástěnný 750W s termostatem</t>
  </si>
  <si>
    <t>210111011RT6</t>
  </si>
  <si>
    <t>Zásuvka domovní zapuštěná - provedení 2P+PE, včetně dodávky zásuvky a rámečku</t>
  </si>
  <si>
    <t>210110005RT1</t>
  </si>
  <si>
    <t>Spínač nástěnný křížový - řaz. 7, obyč.prostředí, včetně dodávky spínače 3553-07629</t>
  </si>
  <si>
    <t>210110001RT2</t>
  </si>
  <si>
    <t>Spínač nástěnný jednopól.- řaz. 1, obyč.prostředí, včetně dodávky spínače 3553-01929</t>
  </si>
  <si>
    <t>210100030RAB</t>
  </si>
  <si>
    <t>Stropní topná fóle Eco Film C520 šíře1200mm , 64,8m2 včetně termostatu</t>
  </si>
  <si>
    <t>44984124R</t>
  </si>
  <si>
    <t>Přístroj hasicí práškový 21A</t>
  </si>
  <si>
    <t>21-1</t>
  </si>
  <si>
    <t>Revize elektrozařízení</t>
  </si>
  <si>
    <t>kpl</t>
  </si>
  <si>
    <t>21-2</t>
  </si>
  <si>
    <t>Revize hromosvodu</t>
  </si>
  <si>
    <t>222323333R00</t>
  </si>
  <si>
    <t xml:space="preserve">Tlač. tablo s kamerou na stěnu </t>
  </si>
  <si>
    <t>222330802R00</t>
  </si>
  <si>
    <t>kabeláž mezi El vrátnými, ústředna s obrazovkou</t>
  </si>
  <si>
    <t>222370002R00</t>
  </si>
  <si>
    <t>Rozhlasová ústředna vč. baterie, reproduktor rozhlasu 2x, kabeláž 30m</t>
  </si>
  <si>
    <t>449861010R</t>
  </si>
  <si>
    <t xml:space="preserve">Detektor pohybu </t>
  </si>
  <si>
    <t>005121010R</t>
  </si>
  <si>
    <t>Vybudování zařízení staveniště</t>
  </si>
  <si>
    <t>2,5%</t>
  </si>
  <si>
    <t>0,025</t>
  </si>
  <si>
    <t/>
  </si>
  <si>
    <t>SUM</t>
  </si>
  <si>
    <t>POPUZIV</t>
  </si>
  <si>
    <t>END</t>
  </si>
  <si>
    <t>ZADÁNÍ STAVBY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</si>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</sst>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72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559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44</v>
      </c>
      <c r="C3" s="112"/>
      <c r="D3" s="113" t="s">
        <v>42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43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46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47</v>
      </c>
      <c r="E6" s="26"/>
      <c r="F6" s="26"/>
      <c r="G6" s="26"/>
      <c r="H6" s="28" t="s">
        <v>34</v>
      </c>
      <c r="I6" s="122" t="s">
        <v>51</v>
      </c>
      <c r="J6" s="11"/>
    </row>
    <row r="7" spans="1:15" ht="15.75" customHeight="1" x14ac:dyDescent="0.2">
      <c r="A7" s="4"/>
      <c r="B7" s="42"/>
      <c r="C7" s="123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SUMIF(F47:F71,A16,I47:I71)+SUMIF(F47:F71,"PSU",I47:I71)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SUMIF(F47:F71,A17,I47:I71)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SUMIF(F47:F71,A18,I47:I71)</f>
        <v>0</v>
      </c>
      <c r="J18" s="93"/>
    </row>
    <row r="19" spans="1:10" ht="23.25" customHeight="1" x14ac:dyDescent="0.2">
      <c r="A19" s="193" t="s">
        <v>104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SUMIF(F47:F71,A19,I47:I71)</f>
        <v>0</v>
      </c>
      <c r="J19" s="93"/>
    </row>
    <row r="20" spans="1:10" ht="23.25" customHeight="1" x14ac:dyDescent="0.2">
      <c r="A20" s="193" t="s">
        <v>105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SUMIF(F47:F71,A20,I47:I71)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0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0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43333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Pol'!AC276</f>
        <v>0</v>
      </c>
      <c r="G39" s="148">
        <f>' Pol'!AD276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52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54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55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56</v>
      </c>
      <c r="C47" s="175" t="s">
        <v>57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 x14ac:dyDescent="0.2">
      <c r="A48" s="163"/>
      <c r="B48" s="166" t="s">
        <v>58</v>
      </c>
      <c r="C48" s="165" t="s">
        <v>59</v>
      </c>
      <c r="D48" s="167"/>
      <c r="E48" s="167"/>
      <c r="F48" s="183" t="s">
        <v>23</v>
      </c>
      <c r="G48" s="184"/>
      <c r="H48" s="184"/>
      <c r="I48" s="185">
        <f>' Pol'!G29</f>
        <v>0</v>
      </c>
      <c r="J48" s="185"/>
    </row>
    <row r="49" spans="1:10" ht="25.5" customHeight="1" x14ac:dyDescent="0.2">
      <c r="A49" s="163"/>
      <c r="B49" s="166" t="s">
        <v>60</v>
      </c>
      <c r="C49" s="165" t="s">
        <v>61</v>
      </c>
      <c r="D49" s="167"/>
      <c r="E49" s="167"/>
      <c r="F49" s="183" t="s">
        <v>23</v>
      </c>
      <c r="G49" s="184"/>
      <c r="H49" s="184"/>
      <c r="I49" s="185">
        <f>' Pol'!G44</f>
        <v>0</v>
      </c>
      <c r="J49" s="185"/>
    </row>
    <row r="50" spans="1:10" ht="25.5" customHeight="1" x14ac:dyDescent="0.2">
      <c r="A50" s="163"/>
      <c r="B50" s="166" t="s">
        <v>62</v>
      </c>
      <c r="C50" s="165" t="s">
        <v>63</v>
      </c>
      <c r="D50" s="167"/>
      <c r="E50" s="167"/>
      <c r="F50" s="183" t="s">
        <v>23</v>
      </c>
      <c r="G50" s="184"/>
      <c r="H50" s="184"/>
      <c r="I50" s="185">
        <f>' Pol'!G61</f>
        <v>0</v>
      </c>
      <c r="J50" s="185"/>
    </row>
    <row r="51" spans="1:10" ht="25.5" customHeight="1" x14ac:dyDescent="0.2">
      <c r="A51" s="163"/>
      <c r="B51" s="166" t="s">
        <v>64</v>
      </c>
      <c r="C51" s="165" t="s">
        <v>65</v>
      </c>
      <c r="D51" s="167"/>
      <c r="E51" s="167"/>
      <c r="F51" s="183" t="s">
        <v>23</v>
      </c>
      <c r="G51" s="184"/>
      <c r="H51" s="184"/>
      <c r="I51" s="185">
        <f>' Pol'!G74</f>
        <v>0</v>
      </c>
      <c r="J51" s="185"/>
    </row>
    <row r="52" spans="1:10" ht="25.5" customHeight="1" x14ac:dyDescent="0.2">
      <c r="A52" s="163"/>
      <c r="B52" s="166" t="s">
        <v>66</v>
      </c>
      <c r="C52" s="165" t="s">
        <v>67</v>
      </c>
      <c r="D52" s="167"/>
      <c r="E52" s="167"/>
      <c r="F52" s="183" t="s">
        <v>23</v>
      </c>
      <c r="G52" s="184"/>
      <c r="H52" s="184"/>
      <c r="I52" s="185">
        <f>' Pol'!G79</f>
        <v>0</v>
      </c>
      <c r="J52" s="185"/>
    </row>
    <row r="53" spans="1:10" ht="25.5" customHeight="1" x14ac:dyDescent="0.2">
      <c r="A53" s="163"/>
      <c r="B53" s="166" t="s">
        <v>68</v>
      </c>
      <c r="C53" s="165" t="s">
        <v>69</v>
      </c>
      <c r="D53" s="167"/>
      <c r="E53" s="167"/>
      <c r="F53" s="183" t="s">
        <v>23</v>
      </c>
      <c r="G53" s="184"/>
      <c r="H53" s="184"/>
      <c r="I53" s="185">
        <f>' Pol'!G82</f>
        <v>0</v>
      </c>
      <c r="J53" s="185"/>
    </row>
    <row r="54" spans="1:10" ht="25.5" customHeight="1" x14ac:dyDescent="0.2">
      <c r="A54" s="163"/>
      <c r="B54" s="166" t="s">
        <v>70</v>
      </c>
      <c r="C54" s="165" t="s">
        <v>71</v>
      </c>
      <c r="D54" s="167"/>
      <c r="E54" s="167"/>
      <c r="F54" s="183" t="s">
        <v>23</v>
      </c>
      <c r="G54" s="184"/>
      <c r="H54" s="184"/>
      <c r="I54" s="185">
        <f>' Pol'!G85</f>
        <v>0</v>
      </c>
      <c r="J54" s="185"/>
    </row>
    <row r="55" spans="1:10" ht="25.5" customHeight="1" x14ac:dyDescent="0.2">
      <c r="A55" s="163"/>
      <c r="B55" s="166" t="s">
        <v>72</v>
      </c>
      <c r="C55" s="165" t="s">
        <v>73</v>
      </c>
      <c r="D55" s="167"/>
      <c r="E55" s="167"/>
      <c r="F55" s="183" t="s">
        <v>23</v>
      </c>
      <c r="G55" s="184"/>
      <c r="H55" s="184"/>
      <c r="I55" s="185">
        <f>' Pol'!G104</f>
        <v>0</v>
      </c>
      <c r="J55" s="185"/>
    </row>
    <row r="56" spans="1:10" ht="25.5" customHeight="1" x14ac:dyDescent="0.2">
      <c r="A56" s="163"/>
      <c r="B56" s="166" t="s">
        <v>74</v>
      </c>
      <c r="C56" s="165" t="s">
        <v>75</v>
      </c>
      <c r="D56" s="167"/>
      <c r="E56" s="167"/>
      <c r="F56" s="183" t="s">
        <v>23</v>
      </c>
      <c r="G56" s="184"/>
      <c r="H56" s="184"/>
      <c r="I56" s="185">
        <f>' Pol'!G113</f>
        <v>0</v>
      </c>
      <c r="J56" s="185"/>
    </row>
    <row r="57" spans="1:10" ht="25.5" customHeight="1" x14ac:dyDescent="0.2">
      <c r="A57" s="163"/>
      <c r="B57" s="166" t="s">
        <v>76</v>
      </c>
      <c r="C57" s="165" t="s">
        <v>77</v>
      </c>
      <c r="D57" s="167"/>
      <c r="E57" s="167"/>
      <c r="F57" s="183" t="s">
        <v>23</v>
      </c>
      <c r="G57" s="184"/>
      <c r="H57" s="184"/>
      <c r="I57" s="185">
        <f>' Pol'!G115</f>
        <v>0</v>
      </c>
      <c r="J57" s="185"/>
    </row>
    <row r="58" spans="1:10" ht="25.5" customHeight="1" x14ac:dyDescent="0.2">
      <c r="A58" s="163"/>
      <c r="B58" s="166" t="s">
        <v>78</v>
      </c>
      <c r="C58" s="165" t="s">
        <v>79</v>
      </c>
      <c r="D58" s="167"/>
      <c r="E58" s="167"/>
      <c r="F58" s="183" t="s">
        <v>23</v>
      </c>
      <c r="G58" s="184"/>
      <c r="H58" s="184"/>
      <c r="I58" s="185">
        <f>' Pol'!G117</f>
        <v>0</v>
      </c>
      <c r="J58" s="185"/>
    </row>
    <row r="59" spans="1:10" ht="25.5" customHeight="1" x14ac:dyDescent="0.2">
      <c r="A59" s="163"/>
      <c r="B59" s="166" t="s">
        <v>80</v>
      </c>
      <c r="C59" s="165" t="s">
        <v>81</v>
      </c>
      <c r="D59" s="167"/>
      <c r="E59" s="167"/>
      <c r="F59" s="183" t="s">
        <v>23</v>
      </c>
      <c r="G59" s="184"/>
      <c r="H59" s="184"/>
      <c r="I59" s="185">
        <f>' Pol'!G129</f>
        <v>0</v>
      </c>
      <c r="J59" s="185"/>
    </row>
    <row r="60" spans="1:10" ht="25.5" customHeight="1" x14ac:dyDescent="0.2">
      <c r="A60" s="163"/>
      <c r="B60" s="166" t="s">
        <v>82</v>
      </c>
      <c r="C60" s="165" t="s">
        <v>83</v>
      </c>
      <c r="D60" s="167"/>
      <c r="E60" s="167"/>
      <c r="F60" s="183" t="s">
        <v>23</v>
      </c>
      <c r="G60" s="184"/>
      <c r="H60" s="184"/>
      <c r="I60" s="185">
        <f>' Pol'!G142</f>
        <v>0</v>
      </c>
      <c r="J60" s="185"/>
    </row>
    <row r="61" spans="1:10" ht="25.5" customHeight="1" x14ac:dyDescent="0.2">
      <c r="A61" s="163"/>
      <c r="B61" s="166" t="s">
        <v>84</v>
      </c>
      <c r="C61" s="165" t="s">
        <v>85</v>
      </c>
      <c r="D61" s="167"/>
      <c r="E61" s="167"/>
      <c r="F61" s="183" t="s">
        <v>24</v>
      </c>
      <c r="G61" s="184"/>
      <c r="H61" s="184"/>
      <c r="I61" s="185">
        <f>' Pol'!G144</f>
        <v>0</v>
      </c>
      <c r="J61" s="185"/>
    </row>
    <row r="62" spans="1:10" ht="25.5" customHeight="1" x14ac:dyDescent="0.2">
      <c r="A62" s="163"/>
      <c r="B62" s="166" t="s">
        <v>86</v>
      </c>
      <c r="C62" s="165" t="s">
        <v>87</v>
      </c>
      <c r="D62" s="167"/>
      <c r="E62" s="167"/>
      <c r="F62" s="183" t="s">
        <v>24</v>
      </c>
      <c r="G62" s="184"/>
      <c r="H62" s="184"/>
      <c r="I62" s="185">
        <f>' Pol'!G152</f>
        <v>0</v>
      </c>
      <c r="J62" s="185"/>
    </row>
    <row r="63" spans="1:10" ht="25.5" customHeight="1" x14ac:dyDescent="0.2">
      <c r="A63" s="163"/>
      <c r="B63" s="166" t="s">
        <v>88</v>
      </c>
      <c r="C63" s="165" t="s">
        <v>89</v>
      </c>
      <c r="D63" s="167"/>
      <c r="E63" s="167"/>
      <c r="F63" s="183" t="s">
        <v>24</v>
      </c>
      <c r="G63" s="184"/>
      <c r="H63" s="184"/>
      <c r="I63" s="185">
        <f>' Pol'!G164</f>
        <v>0</v>
      </c>
      <c r="J63" s="185"/>
    </row>
    <row r="64" spans="1:10" ht="25.5" customHeight="1" x14ac:dyDescent="0.2">
      <c r="A64" s="163"/>
      <c r="B64" s="166" t="s">
        <v>90</v>
      </c>
      <c r="C64" s="165" t="s">
        <v>91</v>
      </c>
      <c r="D64" s="167"/>
      <c r="E64" s="167"/>
      <c r="F64" s="183" t="s">
        <v>24</v>
      </c>
      <c r="G64" s="184"/>
      <c r="H64" s="184"/>
      <c r="I64" s="185">
        <f>' Pol'!G177</f>
        <v>0</v>
      </c>
      <c r="J64" s="185"/>
    </row>
    <row r="65" spans="1:10" ht="25.5" customHeight="1" x14ac:dyDescent="0.2">
      <c r="A65" s="163"/>
      <c r="B65" s="166" t="s">
        <v>92</v>
      </c>
      <c r="C65" s="165" t="s">
        <v>93</v>
      </c>
      <c r="D65" s="167"/>
      <c r="E65" s="167"/>
      <c r="F65" s="183" t="s">
        <v>24</v>
      </c>
      <c r="G65" s="184"/>
      <c r="H65" s="184"/>
      <c r="I65" s="185">
        <f>' Pol'!G194</f>
        <v>0</v>
      </c>
      <c r="J65" s="185"/>
    </row>
    <row r="66" spans="1:10" ht="25.5" customHeight="1" x14ac:dyDescent="0.2">
      <c r="A66" s="163"/>
      <c r="B66" s="166" t="s">
        <v>94</v>
      </c>
      <c r="C66" s="165" t="s">
        <v>95</v>
      </c>
      <c r="D66" s="167"/>
      <c r="E66" s="167"/>
      <c r="F66" s="183" t="s">
        <v>24</v>
      </c>
      <c r="G66" s="184"/>
      <c r="H66" s="184"/>
      <c r="I66" s="185">
        <f>' Pol'!G200</f>
        <v>0</v>
      </c>
      <c r="J66" s="185"/>
    </row>
    <row r="67" spans="1:10" ht="25.5" customHeight="1" x14ac:dyDescent="0.2">
      <c r="A67" s="163"/>
      <c r="B67" s="166" t="s">
        <v>96</v>
      </c>
      <c r="C67" s="165" t="s">
        <v>97</v>
      </c>
      <c r="D67" s="167"/>
      <c r="E67" s="167"/>
      <c r="F67" s="183" t="s">
        <v>24</v>
      </c>
      <c r="G67" s="184"/>
      <c r="H67" s="184"/>
      <c r="I67" s="185">
        <f>' Pol'!G226</f>
        <v>0</v>
      </c>
      <c r="J67" s="185"/>
    </row>
    <row r="68" spans="1:10" ht="25.5" customHeight="1" x14ac:dyDescent="0.2">
      <c r="A68" s="163"/>
      <c r="B68" s="166" t="s">
        <v>98</v>
      </c>
      <c r="C68" s="165" t="s">
        <v>99</v>
      </c>
      <c r="D68" s="167"/>
      <c r="E68" s="167"/>
      <c r="F68" s="183" t="s">
        <v>24</v>
      </c>
      <c r="G68" s="184"/>
      <c r="H68" s="184"/>
      <c r="I68" s="185">
        <f>' Pol'!G237</f>
        <v>0</v>
      </c>
      <c r="J68" s="185"/>
    </row>
    <row r="69" spans="1:10" ht="25.5" customHeight="1" x14ac:dyDescent="0.2">
      <c r="A69" s="163"/>
      <c r="B69" s="166" t="s">
        <v>100</v>
      </c>
      <c r="C69" s="165" t="s">
        <v>101</v>
      </c>
      <c r="D69" s="167"/>
      <c r="E69" s="167"/>
      <c r="F69" s="183" t="s">
        <v>25</v>
      </c>
      <c r="G69" s="184"/>
      <c r="H69" s="184"/>
      <c r="I69" s="185">
        <f>' Pol'!G241</f>
        <v>0</v>
      </c>
      <c r="J69" s="185"/>
    </row>
    <row r="70" spans="1:10" ht="25.5" customHeight="1" x14ac:dyDescent="0.2">
      <c r="A70" s="163"/>
      <c r="B70" s="166" t="s">
        <v>102</v>
      </c>
      <c r="C70" s="165" t="s">
        <v>103</v>
      </c>
      <c r="D70" s="167"/>
      <c r="E70" s="167"/>
      <c r="F70" s="183" t="s">
        <v>25</v>
      </c>
      <c r="G70" s="184"/>
      <c r="H70" s="184"/>
      <c r="I70" s="185">
        <f>' Pol'!G267</f>
        <v>0</v>
      </c>
      <c r="J70" s="185"/>
    </row>
    <row r="71" spans="1:10" ht="25.5" customHeight="1" x14ac:dyDescent="0.2">
      <c r="A71" s="163"/>
      <c r="B71" s="177" t="s">
        <v>104</v>
      </c>
      <c r="C71" s="178" t="s">
        <v>26</v>
      </c>
      <c r="D71" s="179"/>
      <c r="E71" s="179"/>
      <c r="F71" s="186" t="s">
        <v>104</v>
      </c>
      <c r="G71" s="187"/>
      <c r="H71" s="187"/>
      <c r="I71" s="188">
        <f>' Pol'!G272</f>
        <v>0</v>
      </c>
      <c r="J71" s="188"/>
    </row>
    <row r="72" spans="1:10" ht="25.5" customHeight="1" x14ac:dyDescent="0.2">
      <c r="A72" s="164"/>
      <c r="B72" s="170" t="s">
        <v>1</v>
      </c>
      <c r="C72" s="170"/>
      <c r="D72" s="171"/>
      <c r="E72" s="171"/>
      <c r="F72" s="189"/>
      <c r="G72" s="190"/>
      <c r="H72" s="190"/>
      <c r="I72" s="191">
        <f>SUM(I47:I71)</f>
        <v>0</v>
      </c>
      <c r="J72" s="191"/>
    </row>
    <row r="73" spans="1:10" x14ac:dyDescent="0.2">
      <c r="F73" s="192"/>
      <c r="G73" s="130"/>
      <c r="H73" s="192"/>
      <c r="I73" s="130"/>
      <c r="J73" s="130"/>
    </row>
    <row r="74" spans="1:10" x14ac:dyDescent="0.2">
      <c r="F74" s="192"/>
      <c r="G74" s="130"/>
      <c r="H74" s="192"/>
      <c r="I74" s="130"/>
      <c r="J74" s="130"/>
    </row>
    <row r="75" spans="1:10" x14ac:dyDescent="0.2">
      <c r="F75" s="192"/>
      <c r="G75" s="130"/>
      <c r="H75" s="192"/>
      <c r="I75" s="130"/>
      <c r="J7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9">
    <mergeCell ref="I70:J70"/>
    <mergeCell ref="C70:E70"/>
    <mergeCell ref="I71:J71"/>
    <mergeCell ref="C71:E71"/>
    <mergeCell ref="I72:J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86"/>
  <sheetViews>
    <sheetView topLeftCell="A156" workbookViewId="0">
      <selection activeCell="Y14" sqref="Y14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5" t="s">
        <v>560</v>
      </c>
      <c r="B1" s="195"/>
      <c r="C1" s="195"/>
      <c r="D1" s="195"/>
      <c r="E1" s="195"/>
      <c r="F1" s="195"/>
      <c r="G1" s="195"/>
      <c r="AE1" t="s">
        <v>107</v>
      </c>
    </row>
    <row r="2" spans="1:60" ht="24.95" customHeight="1" x14ac:dyDescent="0.2">
      <c r="A2" s="202" t="s">
        <v>106</v>
      </c>
      <c r="B2" s="196"/>
      <c r="C2" s="197" t="s">
        <v>45</v>
      </c>
      <c r="D2" s="198"/>
      <c r="E2" s="198"/>
      <c r="F2" s="198"/>
      <c r="G2" s="204"/>
      <c r="AE2" t="s">
        <v>108</v>
      </c>
    </row>
    <row r="3" spans="1:60" ht="24.95" customHeight="1" x14ac:dyDescent="0.2">
      <c r="A3" s="203" t="s">
        <v>7</v>
      </c>
      <c r="B3" s="201"/>
      <c r="C3" s="199" t="s">
        <v>42</v>
      </c>
      <c r="D3" s="200"/>
      <c r="E3" s="200"/>
      <c r="F3" s="200"/>
      <c r="G3" s="205"/>
      <c r="AE3" t="s">
        <v>109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110</v>
      </c>
    </row>
    <row r="5" spans="1:60" hidden="1" x14ac:dyDescent="0.2">
      <c r="A5" s="206" t="s">
        <v>111</v>
      </c>
      <c r="B5" s="207"/>
      <c r="C5" s="208"/>
      <c r="D5" s="209"/>
      <c r="E5" s="209"/>
      <c r="F5" s="209"/>
      <c r="G5" s="210"/>
      <c r="AE5" t="s">
        <v>112</v>
      </c>
    </row>
    <row r="7" spans="1:60" ht="38.25" x14ac:dyDescent="0.2">
      <c r="A7" s="215" t="s">
        <v>113</v>
      </c>
      <c r="B7" s="216" t="s">
        <v>114</v>
      </c>
      <c r="C7" s="216" t="s">
        <v>115</v>
      </c>
      <c r="D7" s="215" t="s">
        <v>116</v>
      </c>
      <c r="E7" s="215" t="s">
        <v>117</v>
      </c>
      <c r="F7" s="211" t="s">
        <v>118</v>
      </c>
      <c r="G7" s="234" t="s">
        <v>28</v>
      </c>
      <c r="H7" s="235" t="s">
        <v>29</v>
      </c>
      <c r="I7" s="235" t="s">
        <v>119</v>
      </c>
      <c r="J7" s="235" t="s">
        <v>30</v>
      </c>
      <c r="K7" s="235" t="s">
        <v>120</v>
      </c>
      <c r="L7" s="235" t="s">
        <v>121</v>
      </c>
      <c r="M7" s="235" t="s">
        <v>122</v>
      </c>
      <c r="N7" s="235" t="s">
        <v>123</v>
      </c>
      <c r="O7" s="235" t="s">
        <v>124</v>
      </c>
      <c r="P7" s="235" t="s">
        <v>125</v>
      </c>
      <c r="Q7" s="235" t="s">
        <v>126</v>
      </c>
      <c r="R7" s="235" t="s">
        <v>127</v>
      </c>
      <c r="S7" s="235" t="s">
        <v>128</v>
      </c>
      <c r="T7" s="235" t="s">
        <v>129</v>
      </c>
      <c r="U7" s="218" t="s">
        <v>130</v>
      </c>
    </row>
    <row r="8" spans="1:60" x14ac:dyDescent="0.2">
      <c r="A8" s="236" t="s">
        <v>131</v>
      </c>
      <c r="B8" s="237" t="s">
        <v>56</v>
      </c>
      <c r="C8" s="238" t="s">
        <v>57</v>
      </c>
      <c r="D8" s="239"/>
      <c r="E8" s="240"/>
      <c r="F8" s="241"/>
      <c r="G8" s="241">
        <f>SUMIF(AE9:AE28,"&lt;&gt;NOR",G9:G28)</f>
        <v>0</v>
      </c>
      <c r="H8" s="241"/>
      <c r="I8" s="241">
        <f>SUM(I9:I28)</f>
        <v>0</v>
      </c>
      <c r="J8" s="241"/>
      <c r="K8" s="241">
        <f>SUM(K9:K28)</f>
        <v>0</v>
      </c>
      <c r="L8" s="241"/>
      <c r="M8" s="241">
        <f>SUM(M9:M28)</f>
        <v>0</v>
      </c>
      <c r="N8" s="217"/>
      <c r="O8" s="217">
        <f>SUM(O9:O28)</f>
        <v>0</v>
      </c>
      <c r="P8" s="217"/>
      <c r="Q8" s="217">
        <f>SUM(Q9:Q28)</f>
        <v>225.21799999999999</v>
      </c>
      <c r="R8" s="217"/>
      <c r="S8" s="217"/>
      <c r="T8" s="236"/>
      <c r="U8" s="217">
        <f>SUM(U9:U28)</f>
        <v>381.66999999999996</v>
      </c>
      <c r="AE8" t="s">
        <v>132</v>
      </c>
    </row>
    <row r="9" spans="1:60" outlineLevel="1" x14ac:dyDescent="0.2">
      <c r="A9" s="213">
        <v>1</v>
      </c>
      <c r="B9" s="219" t="s">
        <v>133</v>
      </c>
      <c r="C9" s="263" t="s">
        <v>134</v>
      </c>
      <c r="D9" s="221" t="s">
        <v>135</v>
      </c>
      <c r="E9" s="228">
        <v>201.5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</v>
      </c>
      <c r="O9" s="222">
        <f>ROUND(E9*N9,5)</f>
        <v>0</v>
      </c>
      <c r="P9" s="222">
        <v>0.33</v>
      </c>
      <c r="Q9" s="222">
        <f>ROUND(E9*P9,5)</f>
        <v>66.495000000000005</v>
      </c>
      <c r="R9" s="222"/>
      <c r="S9" s="222"/>
      <c r="T9" s="223">
        <v>0.625</v>
      </c>
      <c r="U9" s="222">
        <f>ROUND(E9*T9,2)</f>
        <v>125.94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136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4" t="s">
        <v>137</v>
      </c>
      <c r="D10" s="224"/>
      <c r="E10" s="229">
        <v>201.5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138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2</v>
      </c>
      <c r="B11" s="219" t="s">
        <v>139</v>
      </c>
      <c r="C11" s="263" t="s">
        <v>140</v>
      </c>
      <c r="D11" s="221" t="s">
        <v>135</v>
      </c>
      <c r="E11" s="228">
        <v>201.5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2">
        <v>0</v>
      </c>
      <c r="O11" s="222">
        <f>ROUND(E11*N11,5)</f>
        <v>0</v>
      </c>
      <c r="P11" s="222">
        <v>0.55000000000000004</v>
      </c>
      <c r="Q11" s="222">
        <f>ROUND(E11*P11,5)</f>
        <v>110.825</v>
      </c>
      <c r="R11" s="222"/>
      <c r="S11" s="222"/>
      <c r="T11" s="223">
        <v>0.50149999999999995</v>
      </c>
      <c r="U11" s="222">
        <f>ROUND(E11*T11,2)</f>
        <v>101.05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136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3</v>
      </c>
      <c r="B12" s="219" t="s">
        <v>141</v>
      </c>
      <c r="C12" s="263" t="s">
        <v>142</v>
      </c>
      <c r="D12" s="221" t="s">
        <v>143</v>
      </c>
      <c r="E12" s="228">
        <v>80.599999999999994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2">
        <v>0</v>
      </c>
      <c r="O12" s="222">
        <f>ROUND(E12*N12,5)</f>
        <v>0</v>
      </c>
      <c r="P12" s="222">
        <v>0.27</v>
      </c>
      <c r="Q12" s="222">
        <f>ROUND(E12*P12,5)</f>
        <v>21.762</v>
      </c>
      <c r="R12" s="222"/>
      <c r="S12" s="222"/>
      <c r="T12" s="223">
        <v>0.123</v>
      </c>
      <c r="U12" s="222">
        <f>ROUND(E12*T12,2)</f>
        <v>9.91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136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/>
      <c r="B13" s="219"/>
      <c r="C13" s="264" t="s">
        <v>144</v>
      </c>
      <c r="D13" s="224"/>
      <c r="E13" s="229">
        <v>80.599999999999994</v>
      </c>
      <c r="F13" s="232"/>
      <c r="G13" s="232"/>
      <c r="H13" s="232"/>
      <c r="I13" s="232"/>
      <c r="J13" s="232"/>
      <c r="K13" s="232"/>
      <c r="L13" s="232"/>
      <c r="M13" s="232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138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4</v>
      </c>
      <c r="B14" s="219" t="s">
        <v>145</v>
      </c>
      <c r="C14" s="263" t="s">
        <v>146</v>
      </c>
      <c r="D14" s="221" t="s">
        <v>135</v>
      </c>
      <c r="E14" s="228">
        <v>36.299999999999997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2">
        <v>0</v>
      </c>
      <c r="O14" s="222">
        <f>ROUND(E14*N14,5)</f>
        <v>0</v>
      </c>
      <c r="P14" s="222">
        <v>0.72</v>
      </c>
      <c r="Q14" s="222">
        <f>ROUND(E14*P14,5)</f>
        <v>26.135999999999999</v>
      </c>
      <c r="R14" s="222"/>
      <c r="S14" s="222"/>
      <c r="T14" s="223">
        <v>2.0670000000000002</v>
      </c>
      <c r="U14" s="222">
        <f>ROUND(E14*T14,2)</f>
        <v>75.03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136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19"/>
      <c r="C15" s="264" t="s">
        <v>147</v>
      </c>
      <c r="D15" s="224"/>
      <c r="E15" s="229">
        <v>36.299999999999997</v>
      </c>
      <c r="F15" s="232"/>
      <c r="G15" s="232"/>
      <c r="H15" s="232"/>
      <c r="I15" s="232"/>
      <c r="J15" s="232"/>
      <c r="K15" s="232"/>
      <c r="L15" s="232"/>
      <c r="M15" s="232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138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5</v>
      </c>
      <c r="B16" s="219" t="s">
        <v>148</v>
      </c>
      <c r="C16" s="263" t="s">
        <v>149</v>
      </c>
      <c r="D16" s="221" t="s">
        <v>150</v>
      </c>
      <c r="E16" s="228">
        <v>27.41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0.36799999999999999</v>
      </c>
      <c r="U16" s="222">
        <f>ROUND(E16*T16,2)</f>
        <v>10.09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136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19"/>
      <c r="C17" s="264" t="s">
        <v>151</v>
      </c>
      <c r="D17" s="224"/>
      <c r="E17" s="229">
        <v>27.41</v>
      </c>
      <c r="F17" s="232"/>
      <c r="G17" s="232"/>
      <c r="H17" s="232"/>
      <c r="I17" s="232"/>
      <c r="J17" s="232"/>
      <c r="K17" s="232"/>
      <c r="L17" s="232"/>
      <c r="M17" s="232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138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6</v>
      </c>
      <c r="B18" s="219" t="s">
        <v>152</v>
      </c>
      <c r="C18" s="263" t="s">
        <v>153</v>
      </c>
      <c r="D18" s="221" t="s">
        <v>150</v>
      </c>
      <c r="E18" s="228">
        <v>27.41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5.8000000000000003E-2</v>
      </c>
      <c r="U18" s="222">
        <f>ROUND(E18*T18,2)</f>
        <v>1.59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136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7</v>
      </c>
      <c r="B19" s="219" t="s">
        <v>154</v>
      </c>
      <c r="C19" s="263" t="s">
        <v>155</v>
      </c>
      <c r="D19" s="221" t="s">
        <v>150</v>
      </c>
      <c r="E19" s="228">
        <v>34.347499999999997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0.36499999999999999</v>
      </c>
      <c r="U19" s="222">
        <f>ROUND(E19*T19,2)</f>
        <v>12.54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136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19"/>
      <c r="C20" s="264" t="s">
        <v>156</v>
      </c>
      <c r="D20" s="224"/>
      <c r="E20" s="229">
        <v>32.942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138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19"/>
      <c r="C21" s="264" t="s">
        <v>157</v>
      </c>
      <c r="D21" s="224"/>
      <c r="E21" s="229">
        <v>0.66149999999999998</v>
      </c>
      <c r="F21" s="232"/>
      <c r="G21" s="232"/>
      <c r="H21" s="232"/>
      <c r="I21" s="232"/>
      <c r="J21" s="232"/>
      <c r="K21" s="232"/>
      <c r="L21" s="232"/>
      <c r="M21" s="232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138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19"/>
      <c r="C22" s="264" t="s">
        <v>158</v>
      </c>
      <c r="D22" s="224"/>
      <c r="E22" s="229">
        <v>0.74399999999999999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138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8</v>
      </c>
      <c r="B23" s="219" t="s">
        <v>159</v>
      </c>
      <c r="C23" s="263" t="s">
        <v>160</v>
      </c>
      <c r="D23" s="221" t="s">
        <v>150</v>
      </c>
      <c r="E23" s="228">
        <v>61.7575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7.3999999999999996E-2</v>
      </c>
      <c r="U23" s="222">
        <f>ROUND(E23*T23,2)</f>
        <v>4.57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136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19"/>
      <c r="C24" s="264" t="s">
        <v>161</v>
      </c>
      <c r="D24" s="224"/>
      <c r="E24" s="229">
        <v>61.7575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138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9</v>
      </c>
      <c r="B25" s="219" t="s">
        <v>162</v>
      </c>
      <c r="C25" s="263" t="s">
        <v>163</v>
      </c>
      <c r="D25" s="221" t="s">
        <v>150</v>
      </c>
      <c r="E25" s="228">
        <v>61.7575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0.65200000000000002</v>
      </c>
      <c r="U25" s="222">
        <f>ROUND(E25*T25,2)</f>
        <v>40.270000000000003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136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13">
        <v>10</v>
      </c>
      <c r="B26" s="219" t="s">
        <v>164</v>
      </c>
      <c r="C26" s="263" t="s">
        <v>165</v>
      </c>
      <c r="D26" s="221" t="s">
        <v>150</v>
      </c>
      <c r="E26" s="228">
        <v>61.7575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1.0999999999999999E-2</v>
      </c>
      <c r="U26" s="222">
        <f>ROUND(E26*T26,2)</f>
        <v>0.68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136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11</v>
      </c>
      <c r="B27" s="219" t="s">
        <v>166</v>
      </c>
      <c r="C27" s="263" t="s">
        <v>167</v>
      </c>
      <c r="D27" s="221" t="s">
        <v>150</v>
      </c>
      <c r="E27" s="228">
        <v>617.57500000000005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136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12</v>
      </c>
      <c r="B28" s="219" t="s">
        <v>168</v>
      </c>
      <c r="C28" s="263" t="s">
        <v>169</v>
      </c>
      <c r="D28" s="221" t="s">
        <v>150</v>
      </c>
      <c r="E28" s="228">
        <v>61.7575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</v>
      </c>
      <c r="U28" s="222">
        <f>ROUND(E28*T28,2)</f>
        <v>0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136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14" t="s">
        <v>131</v>
      </c>
      <c r="B29" s="220" t="s">
        <v>58</v>
      </c>
      <c r="C29" s="265" t="s">
        <v>59</v>
      </c>
      <c r="D29" s="225"/>
      <c r="E29" s="230"/>
      <c r="F29" s="233"/>
      <c r="G29" s="233">
        <f>SUMIF(AE30:AE43,"&lt;&gt;NOR",G30:G43)</f>
        <v>0</v>
      </c>
      <c r="H29" s="233"/>
      <c r="I29" s="233">
        <f>SUM(I30:I43)</f>
        <v>0</v>
      </c>
      <c r="J29" s="233"/>
      <c r="K29" s="233">
        <f>SUM(K30:K43)</f>
        <v>0</v>
      </c>
      <c r="L29" s="233"/>
      <c r="M29" s="233">
        <f>SUM(M30:M43)</f>
        <v>0</v>
      </c>
      <c r="N29" s="226"/>
      <c r="O29" s="226">
        <f>SUM(O30:O43)</f>
        <v>189.75711999999999</v>
      </c>
      <c r="P29" s="226"/>
      <c r="Q29" s="226">
        <f>SUM(Q30:Q43)</f>
        <v>0</v>
      </c>
      <c r="R29" s="226"/>
      <c r="S29" s="226"/>
      <c r="T29" s="227"/>
      <c r="U29" s="226">
        <f>SUM(U30:U43)</f>
        <v>192.60000000000002</v>
      </c>
      <c r="AE29" t="s">
        <v>132</v>
      </c>
    </row>
    <row r="30" spans="1:60" ht="22.5" outlineLevel="1" x14ac:dyDescent="0.2">
      <c r="A30" s="213">
        <v>13</v>
      </c>
      <c r="B30" s="219" t="s">
        <v>170</v>
      </c>
      <c r="C30" s="263" t="s">
        <v>171</v>
      </c>
      <c r="D30" s="221" t="s">
        <v>135</v>
      </c>
      <c r="E30" s="228">
        <v>160.4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0.15</v>
      </c>
      <c r="U30" s="222">
        <f>ROUND(E30*T30,2)</f>
        <v>24.06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136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14</v>
      </c>
      <c r="B31" s="219" t="s">
        <v>172</v>
      </c>
      <c r="C31" s="263" t="s">
        <v>173</v>
      </c>
      <c r="D31" s="221" t="s">
        <v>150</v>
      </c>
      <c r="E31" s="228">
        <v>16.04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2">
        <v>1.7816399999999999</v>
      </c>
      <c r="O31" s="222">
        <f>ROUND(E31*N31,5)</f>
        <v>28.57751</v>
      </c>
      <c r="P31" s="222">
        <v>0</v>
      </c>
      <c r="Q31" s="222">
        <f>ROUND(E31*P31,5)</f>
        <v>0</v>
      </c>
      <c r="R31" s="222"/>
      <c r="S31" s="222"/>
      <c r="T31" s="223">
        <v>1.085</v>
      </c>
      <c r="U31" s="222">
        <f>ROUND(E31*T31,2)</f>
        <v>17.399999999999999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136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19"/>
      <c r="C32" s="264" t="s">
        <v>174</v>
      </c>
      <c r="D32" s="224"/>
      <c r="E32" s="229">
        <v>16.04</v>
      </c>
      <c r="F32" s="232"/>
      <c r="G32" s="232"/>
      <c r="H32" s="232"/>
      <c r="I32" s="232"/>
      <c r="J32" s="232"/>
      <c r="K32" s="232"/>
      <c r="L32" s="232"/>
      <c r="M32" s="232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138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15</v>
      </c>
      <c r="B33" s="219" t="s">
        <v>175</v>
      </c>
      <c r="C33" s="263" t="s">
        <v>176</v>
      </c>
      <c r="D33" s="221" t="s">
        <v>150</v>
      </c>
      <c r="E33" s="228">
        <v>39.148000000000003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2">
        <v>2.5249999999999999</v>
      </c>
      <c r="O33" s="222">
        <f>ROUND(E33*N33,5)</f>
        <v>98.848699999999994</v>
      </c>
      <c r="P33" s="222">
        <v>0</v>
      </c>
      <c r="Q33" s="222">
        <f>ROUND(E33*P33,5)</f>
        <v>0</v>
      </c>
      <c r="R33" s="222"/>
      <c r="S33" s="222"/>
      <c r="T33" s="223">
        <v>0.47699999999999998</v>
      </c>
      <c r="U33" s="222">
        <f>ROUND(E33*T33,2)</f>
        <v>18.670000000000002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136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19"/>
      <c r="C34" s="264" t="s">
        <v>177</v>
      </c>
      <c r="D34" s="224"/>
      <c r="E34" s="229">
        <v>39.148000000000003</v>
      </c>
      <c r="F34" s="232"/>
      <c r="G34" s="232"/>
      <c r="H34" s="232"/>
      <c r="I34" s="232"/>
      <c r="J34" s="232"/>
      <c r="K34" s="232"/>
      <c r="L34" s="232"/>
      <c r="M34" s="232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138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16</v>
      </c>
      <c r="B35" s="219" t="s">
        <v>178</v>
      </c>
      <c r="C35" s="263" t="s">
        <v>179</v>
      </c>
      <c r="D35" s="221" t="s">
        <v>150</v>
      </c>
      <c r="E35" s="228">
        <v>24.06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2.5249999999999999</v>
      </c>
      <c r="O35" s="222">
        <f>ROUND(E35*N35,5)</f>
        <v>60.7515</v>
      </c>
      <c r="P35" s="222">
        <v>0</v>
      </c>
      <c r="Q35" s="222">
        <f>ROUND(E35*P35,5)</f>
        <v>0</v>
      </c>
      <c r="R35" s="222"/>
      <c r="S35" s="222"/>
      <c r="T35" s="223">
        <v>0.48</v>
      </c>
      <c r="U35" s="222">
        <f>ROUND(E35*T35,2)</f>
        <v>11.55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136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19"/>
      <c r="C36" s="264" t="s">
        <v>180</v>
      </c>
      <c r="D36" s="224"/>
      <c r="E36" s="229">
        <v>24.06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138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17</v>
      </c>
      <c r="B37" s="219" t="s">
        <v>181</v>
      </c>
      <c r="C37" s="263" t="s">
        <v>182</v>
      </c>
      <c r="D37" s="221" t="s">
        <v>150</v>
      </c>
      <c r="E37" s="228">
        <v>63.207999999999998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2">
        <v>2.2399999999999998E-3</v>
      </c>
      <c r="O37" s="222">
        <f>ROUND(E37*N37,5)</f>
        <v>0.14158999999999999</v>
      </c>
      <c r="P37" s="222">
        <v>0</v>
      </c>
      <c r="Q37" s="222">
        <f>ROUND(E37*P37,5)</f>
        <v>0</v>
      </c>
      <c r="R37" s="222"/>
      <c r="S37" s="222"/>
      <c r="T37" s="223">
        <v>1.1459999999999999</v>
      </c>
      <c r="U37" s="222">
        <f>ROUND(E37*T37,2)</f>
        <v>72.44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136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/>
      <c r="B38" s="219"/>
      <c r="C38" s="264" t="s">
        <v>183</v>
      </c>
      <c r="D38" s="224"/>
      <c r="E38" s="229">
        <v>63.207999999999998</v>
      </c>
      <c r="F38" s="232"/>
      <c r="G38" s="232"/>
      <c r="H38" s="232"/>
      <c r="I38" s="232"/>
      <c r="J38" s="232"/>
      <c r="K38" s="232"/>
      <c r="L38" s="232"/>
      <c r="M38" s="232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138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18</v>
      </c>
      <c r="B39" s="219" t="s">
        <v>184</v>
      </c>
      <c r="C39" s="263" t="s">
        <v>185</v>
      </c>
      <c r="D39" s="221" t="s">
        <v>135</v>
      </c>
      <c r="E39" s="228">
        <v>20.484000000000002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2">
        <v>3.9199999999999999E-2</v>
      </c>
      <c r="O39" s="222">
        <f>ROUND(E39*N39,5)</f>
        <v>0.80296999999999996</v>
      </c>
      <c r="P39" s="222">
        <v>0</v>
      </c>
      <c r="Q39" s="222">
        <f>ROUND(E39*P39,5)</f>
        <v>0</v>
      </c>
      <c r="R39" s="222"/>
      <c r="S39" s="222"/>
      <c r="T39" s="223">
        <v>1.6</v>
      </c>
      <c r="U39" s="222">
        <f>ROUND(E39*T39,2)</f>
        <v>32.770000000000003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136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19"/>
      <c r="C40" s="264" t="s">
        <v>186</v>
      </c>
      <c r="D40" s="224"/>
      <c r="E40" s="229">
        <v>20.484000000000002</v>
      </c>
      <c r="F40" s="232"/>
      <c r="G40" s="232"/>
      <c r="H40" s="232"/>
      <c r="I40" s="232"/>
      <c r="J40" s="232"/>
      <c r="K40" s="232"/>
      <c r="L40" s="232"/>
      <c r="M40" s="232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138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19</v>
      </c>
      <c r="B41" s="219" t="s">
        <v>187</v>
      </c>
      <c r="C41" s="263" t="s">
        <v>188</v>
      </c>
      <c r="D41" s="221" t="s">
        <v>135</v>
      </c>
      <c r="E41" s="228">
        <v>20.484000000000002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0.32</v>
      </c>
      <c r="U41" s="222">
        <f>ROUND(E41*T41,2)</f>
        <v>6.55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136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13">
        <v>20</v>
      </c>
      <c r="B42" s="219" t="s">
        <v>189</v>
      </c>
      <c r="C42" s="263" t="s">
        <v>190</v>
      </c>
      <c r="D42" s="221" t="s">
        <v>191</v>
      </c>
      <c r="E42" s="228">
        <v>0.60150000000000003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2">
        <v>1.0554399999999999</v>
      </c>
      <c r="O42" s="222">
        <f>ROUND(E42*N42,5)</f>
        <v>0.63485000000000003</v>
      </c>
      <c r="P42" s="222">
        <v>0</v>
      </c>
      <c r="Q42" s="222">
        <f>ROUND(E42*P42,5)</f>
        <v>0</v>
      </c>
      <c r="R42" s="222"/>
      <c r="S42" s="222"/>
      <c r="T42" s="223">
        <v>15.231</v>
      </c>
      <c r="U42" s="222">
        <f>ROUND(E42*T42,2)</f>
        <v>9.16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136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/>
      <c r="B43" s="219"/>
      <c r="C43" s="264" t="s">
        <v>192</v>
      </c>
      <c r="D43" s="224"/>
      <c r="E43" s="229">
        <v>0.60150000000000003</v>
      </c>
      <c r="F43" s="232"/>
      <c r="G43" s="232"/>
      <c r="H43" s="232"/>
      <c r="I43" s="232"/>
      <c r="J43" s="232"/>
      <c r="K43" s="232"/>
      <c r="L43" s="232"/>
      <c r="M43" s="232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138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214" t="s">
        <v>131</v>
      </c>
      <c r="B44" s="220" t="s">
        <v>60</v>
      </c>
      <c r="C44" s="265" t="s">
        <v>61</v>
      </c>
      <c r="D44" s="225"/>
      <c r="E44" s="230"/>
      <c r="F44" s="233"/>
      <c r="G44" s="233">
        <f>SUMIF(AE45:AE60,"&lt;&gt;NOR",G45:G60)</f>
        <v>0</v>
      </c>
      <c r="H44" s="233"/>
      <c r="I44" s="233">
        <f>SUM(I45:I60)</f>
        <v>0</v>
      </c>
      <c r="J44" s="233"/>
      <c r="K44" s="233">
        <f>SUM(K45:K60)</f>
        <v>0</v>
      </c>
      <c r="L44" s="233"/>
      <c r="M44" s="233">
        <f>SUM(M45:M60)</f>
        <v>0</v>
      </c>
      <c r="N44" s="226"/>
      <c r="O44" s="226">
        <f>SUM(O45:O60)</f>
        <v>63.623719999999999</v>
      </c>
      <c r="P44" s="226"/>
      <c r="Q44" s="226">
        <f>SUM(Q45:Q60)</f>
        <v>0</v>
      </c>
      <c r="R44" s="226"/>
      <c r="S44" s="226"/>
      <c r="T44" s="227"/>
      <c r="U44" s="226">
        <f>SUM(U45:U60)</f>
        <v>512.53000000000009</v>
      </c>
      <c r="AE44" t="s">
        <v>132</v>
      </c>
    </row>
    <row r="45" spans="1:60" ht="22.5" outlineLevel="1" x14ac:dyDescent="0.2">
      <c r="A45" s="213">
        <v>21</v>
      </c>
      <c r="B45" s="219" t="s">
        <v>193</v>
      </c>
      <c r="C45" s="263" t="s">
        <v>194</v>
      </c>
      <c r="D45" s="221" t="s">
        <v>135</v>
      </c>
      <c r="E45" s="228">
        <v>254.52610000000001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2">
        <v>0.17788000000000001</v>
      </c>
      <c r="O45" s="222">
        <f>ROUND(E45*N45,5)</f>
        <v>45.275100000000002</v>
      </c>
      <c r="P45" s="222">
        <v>0</v>
      </c>
      <c r="Q45" s="222">
        <f>ROUND(E45*P45,5)</f>
        <v>0</v>
      </c>
      <c r="R45" s="222"/>
      <c r="S45" s="222"/>
      <c r="T45" s="223">
        <v>0.60799999999999998</v>
      </c>
      <c r="U45" s="222">
        <f>ROUND(E45*T45,2)</f>
        <v>154.75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136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/>
      <c r="B46" s="219"/>
      <c r="C46" s="264" t="s">
        <v>195</v>
      </c>
      <c r="D46" s="224"/>
      <c r="E46" s="229">
        <v>308.3725</v>
      </c>
      <c r="F46" s="232"/>
      <c r="G46" s="232"/>
      <c r="H46" s="232"/>
      <c r="I46" s="232"/>
      <c r="J46" s="232"/>
      <c r="K46" s="232"/>
      <c r="L46" s="232"/>
      <c r="M46" s="232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138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13"/>
      <c r="B47" s="219"/>
      <c r="C47" s="264" t="s">
        <v>196</v>
      </c>
      <c r="D47" s="224"/>
      <c r="E47" s="229">
        <v>-57.521000000000001</v>
      </c>
      <c r="F47" s="232"/>
      <c r="G47" s="232"/>
      <c r="H47" s="232"/>
      <c r="I47" s="232"/>
      <c r="J47" s="232"/>
      <c r="K47" s="232"/>
      <c r="L47" s="232"/>
      <c r="M47" s="232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138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/>
      <c r="B48" s="219"/>
      <c r="C48" s="264" t="s">
        <v>197</v>
      </c>
      <c r="D48" s="224"/>
      <c r="E48" s="229">
        <v>3.6745999999999999</v>
      </c>
      <c r="F48" s="232"/>
      <c r="G48" s="232"/>
      <c r="H48" s="232"/>
      <c r="I48" s="232"/>
      <c r="J48" s="232"/>
      <c r="K48" s="232"/>
      <c r="L48" s="232"/>
      <c r="M48" s="232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138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13">
        <v>22</v>
      </c>
      <c r="B49" s="219" t="s">
        <v>198</v>
      </c>
      <c r="C49" s="263" t="s">
        <v>199</v>
      </c>
      <c r="D49" s="221" t="s">
        <v>200</v>
      </c>
      <c r="E49" s="228">
        <v>234.8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2">
        <v>3.6360000000000003E-2</v>
      </c>
      <c r="O49" s="222">
        <f>ROUND(E49*N49,5)</f>
        <v>8.5373300000000008</v>
      </c>
      <c r="P49" s="222">
        <v>0</v>
      </c>
      <c r="Q49" s="222">
        <f>ROUND(E49*P49,5)</f>
        <v>0</v>
      </c>
      <c r="R49" s="222"/>
      <c r="S49" s="222"/>
      <c r="T49" s="223">
        <v>0.27357999999999999</v>
      </c>
      <c r="U49" s="222">
        <f>ROUND(E49*T49,2)</f>
        <v>64.239999999999995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136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19"/>
      <c r="C50" s="264" t="s">
        <v>201</v>
      </c>
      <c r="D50" s="224"/>
      <c r="E50" s="229">
        <v>234.8</v>
      </c>
      <c r="F50" s="232"/>
      <c r="G50" s="232"/>
      <c r="H50" s="232"/>
      <c r="I50" s="232"/>
      <c r="J50" s="232"/>
      <c r="K50" s="232"/>
      <c r="L50" s="232"/>
      <c r="M50" s="232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138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13">
        <v>23</v>
      </c>
      <c r="B51" s="219" t="s">
        <v>202</v>
      </c>
      <c r="C51" s="263" t="s">
        <v>203</v>
      </c>
      <c r="D51" s="221" t="s">
        <v>200</v>
      </c>
      <c r="E51" s="228">
        <v>26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2">
        <v>8.4339999999999998E-2</v>
      </c>
      <c r="O51" s="222">
        <f>ROUND(E51*N51,5)</f>
        <v>2.1928399999999999</v>
      </c>
      <c r="P51" s="222">
        <v>0</v>
      </c>
      <c r="Q51" s="222">
        <f>ROUND(E51*P51,5)</f>
        <v>0</v>
      </c>
      <c r="R51" s="222"/>
      <c r="S51" s="222"/>
      <c r="T51" s="223">
        <v>0.30099999999999999</v>
      </c>
      <c r="U51" s="222">
        <f>ROUND(E51*T51,2)</f>
        <v>7.83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136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13">
        <v>24</v>
      </c>
      <c r="B52" s="219" t="s">
        <v>204</v>
      </c>
      <c r="C52" s="263" t="s">
        <v>205</v>
      </c>
      <c r="D52" s="221" t="s">
        <v>200</v>
      </c>
      <c r="E52" s="228">
        <v>1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2">
        <v>6.3130000000000006E-2</v>
      </c>
      <c r="O52" s="222">
        <f>ROUND(E52*N52,5)</f>
        <v>6.3130000000000006E-2</v>
      </c>
      <c r="P52" s="222">
        <v>0</v>
      </c>
      <c r="Q52" s="222">
        <f>ROUND(E52*P52,5)</f>
        <v>0</v>
      </c>
      <c r="R52" s="222"/>
      <c r="S52" s="222"/>
      <c r="T52" s="223">
        <v>0.30099999999999999</v>
      </c>
      <c r="U52" s="222">
        <f>ROUND(E52*T52,2)</f>
        <v>0.3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136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13">
        <v>25</v>
      </c>
      <c r="B53" s="219" t="s">
        <v>206</v>
      </c>
      <c r="C53" s="263" t="s">
        <v>207</v>
      </c>
      <c r="D53" s="221" t="s">
        <v>191</v>
      </c>
      <c r="E53" s="228">
        <v>0.14480000000000001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2">
        <v>1.0970899999999999</v>
      </c>
      <c r="O53" s="222">
        <f>ROUND(E53*N53,5)</f>
        <v>0.15886</v>
      </c>
      <c r="P53" s="222">
        <v>0</v>
      </c>
      <c r="Q53" s="222">
        <f>ROUND(E53*P53,5)</f>
        <v>0</v>
      </c>
      <c r="R53" s="222"/>
      <c r="S53" s="222"/>
      <c r="T53" s="223">
        <v>16.582999999999998</v>
      </c>
      <c r="U53" s="222">
        <f>ROUND(E53*T53,2)</f>
        <v>2.4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136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19"/>
      <c r="C54" s="264" t="s">
        <v>208</v>
      </c>
      <c r="D54" s="224"/>
      <c r="E54" s="229">
        <v>0.14480000000000001</v>
      </c>
      <c r="F54" s="232"/>
      <c r="G54" s="232"/>
      <c r="H54" s="232"/>
      <c r="I54" s="232"/>
      <c r="J54" s="232"/>
      <c r="K54" s="232"/>
      <c r="L54" s="232"/>
      <c r="M54" s="232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138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26</v>
      </c>
      <c r="B55" s="219" t="s">
        <v>209</v>
      </c>
      <c r="C55" s="263" t="s">
        <v>210</v>
      </c>
      <c r="D55" s="221" t="s">
        <v>191</v>
      </c>
      <c r="E55" s="228">
        <v>1.6331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2">
        <v>1.0970899999999999</v>
      </c>
      <c r="O55" s="222">
        <f>ROUND(E55*N55,5)</f>
        <v>1.79166</v>
      </c>
      <c r="P55" s="222">
        <v>0</v>
      </c>
      <c r="Q55" s="222">
        <f>ROUND(E55*P55,5)</f>
        <v>0</v>
      </c>
      <c r="R55" s="222"/>
      <c r="S55" s="222"/>
      <c r="T55" s="223">
        <v>16.582999999999998</v>
      </c>
      <c r="U55" s="222">
        <f>ROUND(E55*T55,2)</f>
        <v>27.08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136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/>
      <c r="B56" s="219"/>
      <c r="C56" s="264" t="s">
        <v>211</v>
      </c>
      <c r="D56" s="224"/>
      <c r="E56" s="229">
        <v>1.6331</v>
      </c>
      <c r="F56" s="232"/>
      <c r="G56" s="232"/>
      <c r="H56" s="232"/>
      <c r="I56" s="232"/>
      <c r="J56" s="232"/>
      <c r="K56" s="232"/>
      <c r="L56" s="232"/>
      <c r="M56" s="232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138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13">
        <v>27</v>
      </c>
      <c r="B57" s="219" t="s">
        <v>212</v>
      </c>
      <c r="C57" s="263" t="s">
        <v>213</v>
      </c>
      <c r="D57" s="221" t="s">
        <v>191</v>
      </c>
      <c r="E57" s="228">
        <v>0.2828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2">
        <v>1.0970899999999999</v>
      </c>
      <c r="O57" s="222">
        <f>ROUND(E57*N57,5)</f>
        <v>0.31025999999999998</v>
      </c>
      <c r="P57" s="222">
        <v>0</v>
      </c>
      <c r="Q57" s="222">
        <f>ROUND(E57*P57,5)</f>
        <v>0</v>
      </c>
      <c r="R57" s="222"/>
      <c r="S57" s="222"/>
      <c r="T57" s="223">
        <v>16.582999999999998</v>
      </c>
      <c r="U57" s="222">
        <f>ROUND(E57*T57,2)</f>
        <v>4.6900000000000004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136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/>
      <c r="B58" s="219"/>
      <c r="C58" s="264" t="s">
        <v>214</v>
      </c>
      <c r="D58" s="224"/>
      <c r="E58" s="229">
        <v>0.2828</v>
      </c>
      <c r="F58" s="232"/>
      <c r="G58" s="232"/>
      <c r="H58" s="232"/>
      <c r="I58" s="232"/>
      <c r="J58" s="232"/>
      <c r="K58" s="232"/>
      <c r="L58" s="232"/>
      <c r="M58" s="232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138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13">
        <v>28</v>
      </c>
      <c r="B59" s="219" t="s">
        <v>215</v>
      </c>
      <c r="C59" s="263" t="s">
        <v>216</v>
      </c>
      <c r="D59" s="221" t="s">
        <v>135</v>
      </c>
      <c r="E59" s="228">
        <v>240.88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2">
        <v>2.017E-2</v>
      </c>
      <c r="O59" s="222">
        <f>ROUND(E59*N59,5)</f>
        <v>4.8585500000000001</v>
      </c>
      <c r="P59" s="222">
        <v>0</v>
      </c>
      <c r="Q59" s="222">
        <f>ROUND(E59*P59,5)</f>
        <v>0</v>
      </c>
      <c r="R59" s="222"/>
      <c r="S59" s="222"/>
      <c r="T59" s="223">
        <v>1.0109999999999999</v>
      </c>
      <c r="U59" s="222">
        <f>ROUND(E59*T59,2)</f>
        <v>243.53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136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29</v>
      </c>
      <c r="B60" s="219" t="s">
        <v>217</v>
      </c>
      <c r="C60" s="263" t="s">
        <v>218</v>
      </c>
      <c r="D60" s="221" t="s">
        <v>135</v>
      </c>
      <c r="E60" s="228">
        <v>240.88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2">
        <v>1.81E-3</v>
      </c>
      <c r="O60" s="222">
        <f>ROUND(E60*N60,5)</f>
        <v>0.43598999999999999</v>
      </c>
      <c r="P60" s="222">
        <v>0</v>
      </c>
      <c r="Q60" s="222">
        <f>ROUND(E60*P60,5)</f>
        <v>0</v>
      </c>
      <c r="R60" s="222"/>
      <c r="S60" s="222"/>
      <c r="T60" s="223">
        <v>3.2000000000000001E-2</v>
      </c>
      <c r="U60" s="222">
        <f>ROUND(E60*T60,2)</f>
        <v>7.71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136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2">
      <c r="A61" s="214" t="s">
        <v>131</v>
      </c>
      <c r="B61" s="220" t="s">
        <v>62</v>
      </c>
      <c r="C61" s="265" t="s">
        <v>63</v>
      </c>
      <c r="D61" s="225"/>
      <c r="E61" s="230"/>
      <c r="F61" s="233"/>
      <c r="G61" s="233">
        <f>SUMIF(AE62:AE73,"&lt;&gt;NOR",G62:G73)</f>
        <v>0</v>
      </c>
      <c r="H61" s="233"/>
      <c r="I61" s="233">
        <f>SUM(I62:I73)</f>
        <v>0</v>
      </c>
      <c r="J61" s="233"/>
      <c r="K61" s="233">
        <f>SUM(K62:K73)</f>
        <v>0</v>
      </c>
      <c r="L61" s="233"/>
      <c r="M61" s="233">
        <f>SUM(M62:M73)</f>
        <v>0</v>
      </c>
      <c r="N61" s="226"/>
      <c r="O61" s="226">
        <f>SUM(O62:O73)</f>
        <v>36.770470000000003</v>
      </c>
      <c r="P61" s="226"/>
      <c r="Q61" s="226">
        <f>SUM(Q62:Q73)</f>
        <v>0</v>
      </c>
      <c r="R61" s="226"/>
      <c r="S61" s="226"/>
      <c r="T61" s="227"/>
      <c r="U61" s="226">
        <f>SUM(U62:U73)</f>
        <v>170.64</v>
      </c>
      <c r="AE61" t="s">
        <v>132</v>
      </c>
    </row>
    <row r="62" spans="1:60" ht="22.5" outlineLevel="1" x14ac:dyDescent="0.2">
      <c r="A62" s="213">
        <v>30</v>
      </c>
      <c r="B62" s="219" t="s">
        <v>219</v>
      </c>
      <c r="C62" s="263" t="s">
        <v>220</v>
      </c>
      <c r="D62" s="221" t="s">
        <v>150</v>
      </c>
      <c r="E62" s="228">
        <v>1.6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2">
        <v>3.0807500000000001</v>
      </c>
      <c r="O62" s="222">
        <f>ROUND(E62*N62,5)</f>
        <v>4.9291999999999998</v>
      </c>
      <c r="P62" s="222">
        <v>0</v>
      </c>
      <c r="Q62" s="222">
        <f>ROUND(E62*P62,5)</f>
        <v>0</v>
      </c>
      <c r="R62" s="222"/>
      <c r="S62" s="222"/>
      <c r="T62" s="223">
        <v>42.660200000000003</v>
      </c>
      <c r="U62" s="222">
        <f>ROUND(E62*T62,2)</f>
        <v>68.260000000000005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221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31</v>
      </c>
      <c r="B63" s="219" t="s">
        <v>222</v>
      </c>
      <c r="C63" s="263" t="s">
        <v>223</v>
      </c>
      <c r="D63" s="221" t="s">
        <v>143</v>
      </c>
      <c r="E63" s="228">
        <v>36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2">
        <v>0.11369</v>
      </c>
      <c r="O63" s="222">
        <f>ROUND(E63*N63,5)</f>
        <v>4.0928399999999998</v>
      </c>
      <c r="P63" s="222">
        <v>0</v>
      </c>
      <c r="Q63" s="222">
        <f>ROUND(E63*P63,5)</f>
        <v>0</v>
      </c>
      <c r="R63" s="222"/>
      <c r="S63" s="222"/>
      <c r="T63" s="223">
        <v>0.56850000000000001</v>
      </c>
      <c r="U63" s="222">
        <f>ROUND(E63*T63,2)</f>
        <v>20.47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136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32</v>
      </c>
      <c r="B64" s="219" t="s">
        <v>224</v>
      </c>
      <c r="C64" s="263" t="s">
        <v>225</v>
      </c>
      <c r="D64" s="221" t="s">
        <v>135</v>
      </c>
      <c r="E64" s="228">
        <v>6.12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22">
        <v>1.6930000000000001E-2</v>
      </c>
      <c r="O64" s="222">
        <f>ROUND(E64*N64,5)</f>
        <v>0.10360999999999999</v>
      </c>
      <c r="P64" s="222">
        <v>0</v>
      </c>
      <c r="Q64" s="222">
        <f>ROUND(E64*P64,5)</f>
        <v>0</v>
      </c>
      <c r="R64" s="222"/>
      <c r="S64" s="222"/>
      <c r="T64" s="223">
        <v>1.5396000000000001</v>
      </c>
      <c r="U64" s="222">
        <f>ROUND(E64*T64,2)</f>
        <v>9.42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136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19"/>
      <c r="C65" s="264" t="s">
        <v>226</v>
      </c>
      <c r="D65" s="224"/>
      <c r="E65" s="229">
        <v>6.12</v>
      </c>
      <c r="F65" s="232"/>
      <c r="G65" s="232"/>
      <c r="H65" s="232"/>
      <c r="I65" s="232"/>
      <c r="J65" s="232"/>
      <c r="K65" s="232"/>
      <c r="L65" s="232"/>
      <c r="M65" s="232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138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33</v>
      </c>
      <c r="B66" s="219" t="s">
        <v>227</v>
      </c>
      <c r="C66" s="263" t="s">
        <v>228</v>
      </c>
      <c r="D66" s="221" t="s">
        <v>135</v>
      </c>
      <c r="E66" s="228">
        <v>6.12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0.26</v>
      </c>
      <c r="U66" s="222">
        <f>ROUND(E66*T66,2)</f>
        <v>1.59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136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34</v>
      </c>
      <c r="B67" s="219" t="s">
        <v>229</v>
      </c>
      <c r="C67" s="263" t="s">
        <v>230</v>
      </c>
      <c r="D67" s="221" t="s">
        <v>143</v>
      </c>
      <c r="E67" s="228">
        <v>117.4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22">
        <v>9.4170000000000004E-2</v>
      </c>
      <c r="O67" s="222">
        <f>ROUND(E67*N67,5)</f>
        <v>11.05556</v>
      </c>
      <c r="P67" s="222">
        <v>0</v>
      </c>
      <c r="Q67" s="222">
        <f>ROUND(E67*P67,5)</f>
        <v>0</v>
      </c>
      <c r="R67" s="222"/>
      <c r="S67" s="222"/>
      <c r="T67" s="223">
        <v>0.309</v>
      </c>
      <c r="U67" s="222">
        <f>ROUND(E67*T67,2)</f>
        <v>36.28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136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/>
      <c r="B68" s="219"/>
      <c r="C68" s="264" t="s">
        <v>231</v>
      </c>
      <c r="D68" s="224"/>
      <c r="E68" s="229">
        <v>117.4</v>
      </c>
      <c r="F68" s="232"/>
      <c r="G68" s="232"/>
      <c r="H68" s="232"/>
      <c r="I68" s="232"/>
      <c r="J68" s="232"/>
      <c r="K68" s="232"/>
      <c r="L68" s="232"/>
      <c r="M68" s="232"/>
      <c r="N68" s="222"/>
      <c r="O68" s="222"/>
      <c r="P68" s="222"/>
      <c r="Q68" s="222"/>
      <c r="R68" s="222"/>
      <c r="S68" s="222"/>
      <c r="T68" s="223"/>
      <c r="U68" s="222"/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138</v>
      </c>
      <c r="AF68" s="212">
        <v>0</v>
      </c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35</v>
      </c>
      <c r="B69" s="219" t="s">
        <v>232</v>
      </c>
      <c r="C69" s="263" t="s">
        <v>233</v>
      </c>
      <c r="D69" s="221" t="s">
        <v>191</v>
      </c>
      <c r="E69" s="228">
        <v>0.99199999999999999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2">
        <v>1.0166500000000001</v>
      </c>
      <c r="O69" s="222">
        <f>ROUND(E69*N69,5)</f>
        <v>1.0085200000000001</v>
      </c>
      <c r="P69" s="222">
        <v>0</v>
      </c>
      <c r="Q69" s="222">
        <f>ROUND(E69*P69,5)</f>
        <v>0</v>
      </c>
      <c r="R69" s="222"/>
      <c r="S69" s="222"/>
      <c r="T69" s="223">
        <v>27.672999999999998</v>
      </c>
      <c r="U69" s="222">
        <f>ROUND(E69*T69,2)</f>
        <v>27.45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136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/>
      <c r="B70" s="219"/>
      <c r="C70" s="264" t="s">
        <v>234</v>
      </c>
      <c r="D70" s="224"/>
      <c r="E70" s="229">
        <v>0.99199999999999999</v>
      </c>
      <c r="F70" s="232"/>
      <c r="G70" s="232"/>
      <c r="H70" s="232"/>
      <c r="I70" s="232"/>
      <c r="J70" s="232"/>
      <c r="K70" s="232"/>
      <c r="L70" s="232"/>
      <c r="M70" s="232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138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>
        <v>36</v>
      </c>
      <c r="B71" s="219" t="s">
        <v>235</v>
      </c>
      <c r="C71" s="263" t="s">
        <v>236</v>
      </c>
      <c r="D71" s="221" t="s">
        <v>150</v>
      </c>
      <c r="E71" s="228">
        <v>3.5219999999999998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22">
        <v>2.5251100000000002</v>
      </c>
      <c r="O71" s="222">
        <f>ROUND(E71*N71,5)</f>
        <v>8.89344</v>
      </c>
      <c r="P71" s="222">
        <v>0</v>
      </c>
      <c r="Q71" s="222">
        <f>ROUND(E71*P71,5)</f>
        <v>0</v>
      </c>
      <c r="R71" s="222"/>
      <c r="S71" s="222"/>
      <c r="T71" s="223">
        <v>1.448</v>
      </c>
      <c r="U71" s="222">
        <f>ROUND(E71*T71,2)</f>
        <v>5.0999999999999996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136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/>
      <c r="B72" s="219"/>
      <c r="C72" s="264" t="s">
        <v>237</v>
      </c>
      <c r="D72" s="224"/>
      <c r="E72" s="229">
        <v>3.5219999999999998</v>
      </c>
      <c r="F72" s="232"/>
      <c r="G72" s="232"/>
      <c r="H72" s="232"/>
      <c r="I72" s="232"/>
      <c r="J72" s="232"/>
      <c r="K72" s="232"/>
      <c r="L72" s="232"/>
      <c r="M72" s="232"/>
      <c r="N72" s="222"/>
      <c r="O72" s="222"/>
      <c r="P72" s="222"/>
      <c r="Q72" s="222"/>
      <c r="R72" s="222"/>
      <c r="S72" s="222"/>
      <c r="T72" s="223"/>
      <c r="U72" s="22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138</v>
      </c>
      <c r="AF72" s="212">
        <v>0</v>
      </c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>
        <v>37</v>
      </c>
      <c r="B73" s="219" t="s">
        <v>238</v>
      </c>
      <c r="C73" s="263" t="s">
        <v>239</v>
      </c>
      <c r="D73" s="221" t="s">
        <v>135</v>
      </c>
      <c r="E73" s="228">
        <v>41.3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22">
        <v>0.16192000000000001</v>
      </c>
      <c r="O73" s="222">
        <f>ROUND(E73*N73,5)</f>
        <v>6.6872999999999996</v>
      </c>
      <c r="P73" s="222">
        <v>0</v>
      </c>
      <c r="Q73" s="222">
        <f>ROUND(E73*P73,5)</f>
        <v>0</v>
      </c>
      <c r="R73" s="222"/>
      <c r="S73" s="222"/>
      <c r="T73" s="223">
        <v>0.05</v>
      </c>
      <c r="U73" s="222">
        <f>ROUND(E73*T73,2)</f>
        <v>2.0699999999999998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136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x14ac:dyDescent="0.2">
      <c r="A74" s="214" t="s">
        <v>131</v>
      </c>
      <c r="B74" s="220" t="s">
        <v>64</v>
      </c>
      <c r="C74" s="265" t="s">
        <v>65</v>
      </c>
      <c r="D74" s="225"/>
      <c r="E74" s="230"/>
      <c r="F74" s="233"/>
      <c r="G74" s="233">
        <f>SUMIF(AE75:AE78,"&lt;&gt;NOR",G75:G78)</f>
        <v>0</v>
      </c>
      <c r="H74" s="233"/>
      <c r="I74" s="233">
        <f>SUM(I75:I78)</f>
        <v>0</v>
      </c>
      <c r="J74" s="233"/>
      <c r="K74" s="233">
        <f>SUM(K75:K78)</f>
        <v>0</v>
      </c>
      <c r="L74" s="233"/>
      <c r="M74" s="233">
        <f>SUM(M75:M78)</f>
        <v>0</v>
      </c>
      <c r="N74" s="226"/>
      <c r="O74" s="226">
        <f>SUM(O75:O78)</f>
        <v>43.727649999999997</v>
      </c>
      <c r="P74" s="226"/>
      <c r="Q74" s="226">
        <f>SUM(Q75:Q78)</f>
        <v>0</v>
      </c>
      <c r="R74" s="226"/>
      <c r="S74" s="226"/>
      <c r="T74" s="227"/>
      <c r="U74" s="226">
        <f>SUM(U75:U78)</f>
        <v>49.56</v>
      </c>
      <c r="AE74" t="s">
        <v>132</v>
      </c>
    </row>
    <row r="75" spans="1:60" outlineLevel="1" x14ac:dyDescent="0.2">
      <c r="A75" s="213">
        <v>38</v>
      </c>
      <c r="B75" s="219" t="s">
        <v>240</v>
      </c>
      <c r="C75" s="263" t="s">
        <v>241</v>
      </c>
      <c r="D75" s="221" t="s">
        <v>135</v>
      </c>
      <c r="E75" s="228">
        <v>63.3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22">
        <v>0.38624999999999998</v>
      </c>
      <c r="O75" s="222">
        <f>ROUND(E75*N75,5)</f>
        <v>24.449629999999999</v>
      </c>
      <c r="P75" s="222">
        <v>0</v>
      </c>
      <c r="Q75" s="222">
        <f>ROUND(E75*P75,5)</f>
        <v>0</v>
      </c>
      <c r="R75" s="222"/>
      <c r="S75" s="222"/>
      <c r="T75" s="223">
        <v>2.8000000000000001E-2</v>
      </c>
      <c r="U75" s="222">
        <f>ROUND(E75*T75,2)</f>
        <v>1.77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136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>
        <v>39</v>
      </c>
      <c r="B76" s="219" t="s">
        <v>242</v>
      </c>
      <c r="C76" s="263" t="s">
        <v>243</v>
      </c>
      <c r="D76" s="221" t="s">
        <v>135</v>
      </c>
      <c r="E76" s="228">
        <v>63.3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22">
        <v>0.16700000000000001</v>
      </c>
      <c r="O76" s="222">
        <f>ROUND(E76*N76,5)</f>
        <v>10.571099999999999</v>
      </c>
      <c r="P76" s="222">
        <v>0</v>
      </c>
      <c r="Q76" s="222">
        <f>ROUND(E76*P76,5)</f>
        <v>0</v>
      </c>
      <c r="R76" s="222"/>
      <c r="S76" s="222"/>
      <c r="T76" s="223">
        <v>0.755</v>
      </c>
      <c r="U76" s="222">
        <f>ROUND(E76*T76,2)</f>
        <v>47.79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136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40</v>
      </c>
      <c r="B77" s="219" t="s">
        <v>244</v>
      </c>
      <c r="C77" s="263" t="s">
        <v>245</v>
      </c>
      <c r="D77" s="221" t="s">
        <v>135</v>
      </c>
      <c r="E77" s="228">
        <v>66.465000000000003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22">
        <v>0.13100000000000001</v>
      </c>
      <c r="O77" s="222">
        <f>ROUND(E77*N77,5)</f>
        <v>8.7069200000000002</v>
      </c>
      <c r="P77" s="222">
        <v>0</v>
      </c>
      <c r="Q77" s="222">
        <f>ROUND(E77*P77,5)</f>
        <v>0</v>
      </c>
      <c r="R77" s="222"/>
      <c r="S77" s="222"/>
      <c r="T77" s="223">
        <v>0</v>
      </c>
      <c r="U77" s="222">
        <f>ROUND(E77*T77,2)</f>
        <v>0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246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/>
      <c r="B78" s="219"/>
      <c r="C78" s="264" t="s">
        <v>247</v>
      </c>
      <c r="D78" s="224"/>
      <c r="E78" s="229">
        <v>66.465000000000003</v>
      </c>
      <c r="F78" s="232"/>
      <c r="G78" s="232"/>
      <c r="H78" s="232"/>
      <c r="I78" s="232"/>
      <c r="J78" s="232"/>
      <c r="K78" s="232"/>
      <c r="L78" s="232"/>
      <c r="M78" s="232"/>
      <c r="N78" s="222"/>
      <c r="O78" s="222"/>
      <c r="P78" s="222"/>
      <c r="Q78" s="222"/>
      <c r="R78" s="222"/>
      <c r="S78" s="222"/>
      <c r="T78" s="223"/>
      <c r="U78" s="222"/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138</v>
      </c>
      <c r="AF78" s="212">
        <v>0</v>
      </c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x14ac:dyDescent="0.2">
      <c r="A79" s="214" t="s">
        <v>131</v>
      </c>
      <c r="B79" s="220" t="s">
        <v>66</v>
      </c>
      <c r="C79" s="265" t="s">
        <v>67</v>
      </c>
      <c r="D79" s="225"/>
      <c r="E79" s="230"/>
      <c r="F79" s="233"/>
      <c r="G79" s="233">
        <f>SUMIF(AE80:AE81,"&lt;&gt;NOR",G80:G81)</f>
        <v>0</v>
      </c>
      <c r="H79" s="233"/>
      <c r="I79" s="233">
        <f>SUM(I80:I81)</f>
        <v>0</v>
      </c>
      <c r="J79" s="233"/>
      <c r="K79" s="233">
        <f>SUM(K80:K81)</f>
        <v>0</v>
      </c>
      <c r="L79" s="233"/>
      <c r="M79" s="233">
        <f>SUM(M80:M81)</f>
        <v>0</v>
      </c>
      <c r="N79" s="226"/>
      <c r="O79" s="226">
        <f>SUM(O80:O81)</f>
        <v>1.2504299999999999</v>
      </c>
      <c r="P79" s="226"/>
      <c r="Q79" s="226">
        <f>SUM(Q80:Q81)</f>
        <v>0</v>
      </c>
      <c r="R79" s="226"/>
      <c r="S79" s="226"/>
      <c r="T79" s="227"/>
      <c r="U79" s="226">
        <f>SUM(U80:U81)</f>
        <v>85.39</v>
      </c>
      <c r="AE79" t="s">
        <v>132</v>
      </c>
    </row>
    <row r="80" spans="1:60" outlineLevel="1" x14ac:dyDescent="0.2">
      <c r="A80" s="213">
        <v>41</v>
      </c>
      <c r="B80" s="219" t="s">
        <v>248</v>
      </c>
      <c r="C80" s="263" t="s">
        <v>249</v>
      </c>
      <c r="D80" s="221" t="s">
        <v>135</v>
      </c>
      <c r="E80" s="228">
        <v>304.98200000000003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22">
        <v>4.1000000000000003E-3</v>
      </c>
      <c r="O80" s="222">
        <f>ROUND(E80*N80,5)</f>
        <v>1.2504299999999999</v>
      </c>
      <c r="P80" s="222">
        <v>0</v>
      </c>
      <c r="Q80" s="222">
        <f>ROUND(E80*P80,5)</f>
        <v>0</v>
      </c>
      <c r="R80" s="222"/>
      <c r="S80" s="222"/>
      <c r="T80" s="223">
        <v>0.28000000000000003</v>
      </c>
      <c r="U80" s="222">
        <f>ROUND(E80*T80,2)</f>
        <v>85.39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136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/>
      <c r="B81" s="219"/>
      <c r="C81" s="264" t="s">
        <v>250</v>
      </c>
      <c r="D81" s="224"/>
      <c r="E81" s="229">
        <v>304.98200000000003</v>
      </c>
      <c r="F81" s="232"/>
      <c r="G81" s="232"/>
      <c r="H81" s="232"/>
      <c r="I81" s="232"/>
      <c r="J81" s="232"/>
      <c r="K81" s="232"/>
      <c r="L81" s="232"/>
      <c r="M81" s="232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138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x14ac:dyDescent="0.2">
      <c r="A82" s="214" t="s">
        <v>131</v>
      </c>
      <c r="B82" s="220" t="s">
        <v>68</v>
      </c>
      <c r="C82" s="265" t="s">
        <v>69</v>
      </c>
      <c r="D82" s="225"/>
      <c r="E82" s="230"/>
      <c r="F82" s="233"/>
      <c r="G82" s="233">
        <f>SUMIF(AE83:AE84,"&lt;&gt;NOR",G83:G84)</f>
        <v>0</v>
      </c>
      <c r="H82" s="233"/>
      <c r="I82" s="233">
        <f>SUM(I83:I84)</f>
        <v>0</v>
      </c>
      <c r="J82" s="233"/>
      <c r="K82" s="233">
        <f>SUM(K83:K84)</f>
        <v>0</v>
      </c>
      <c r="L82" s="233"/>
      <c r="M82" s="233">
        <f>SUM(M83:M84)</f>
        <v>0</v>
      </c>
      <c r="N82" s="226"/>
      <c r="O82" s="226">
        <f>SUM(O83:O84)</f>
        <v>2.8658700000000001</v>
      </c>
      <c r="P82" s="226"/>
      <c r="Q82" s="226">
        <f>SUM(Q83:Q84)</f>
        <v>0</v>
      </c>
      <c r="R82" s="226"/>
      <c r="S82" s="226"/>
      <c r="T82" s="227"/>
      <c r="U82" s="226">
        <f>SUM(U83:U84)</f>
        <v>173.32999999999998</v>
      </c>
      <c r="AE82" t="s">
        <v>132</v>
      </c>
    </row>
    <row r="83" spans="1:60" ht="22.5" outlineLevel="1" x14ac:dyDescent="0.2">
      <c r="A83" s="213">
        <v>42</v>
      </c>
      <c r="B83" s="219" t="s">
        <v>251</v>
      </c>
      <c r="C83" s="263" t="s">
        <v>252</v>
      </c>
      <c r="D83" s="221" t="s">
        <v>135</v>
      </c>
      <c r="E83" s="228">
        <v>254.5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22">
        <v>4.9100000000000003E-3</v>
      </c>
      <c r="O83" s="222">
        <f>ROUND(E83*N83,5)</f>
        <v>1.2496</v>
      </c>
      <c r="P83" s="222">
        <v>0</v>
      </c>
      <c r="Q83" s="222">
        <f>ROUND(E83*P83,5)</f>
        <v>0</v>
      </c>
      <c r="R83" s="222"/>
      <c r="S83" s="222"/>
      <c r="T83" s="223">
        <v>0.36199999999999999</v>
      </c>
      <c r="U83" s="222">
        <f>ROUND(E83*T83,2)</f>
        <v>92.13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136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>
        <v>43</v>
      </c>
      <c r="B84" s="219" t="s">
        <v>253</v>
      </c>
      <c r="C84" s="263" t="s">
        <v>254</v>
      </c>
      <c r="D84" s="221" t="s">
        <v>135</v>
      </c>
      <c r="E84" s="228">
        <v>254.53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2">
        <v>6.3499999999999997E-3</v>
      </c>
      <c r="O84" s="222">
        <f>ROUND(E84*N84,5)</f>
        <v>1.6162700000000001</v>
      </c>
      <c r="P84" s="222">
        <v>0</v>
      </c>
      <c r="Q84" s="222">
        <f>ROUND(E84*P84,5)</f>
        <v>0</v>
      </c>
      <c r="R84" s="222"/>
      <c r="S84" s="222"/>
      <c r="T84" s="223">
        <v>0.31900000000000001</v>
      </c>
      <c r="U84" s="222">
        <f>ROUND(E84*T84,2)</f>
        <v>81.2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136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x14ac:dyDescent="0.2">
      <c r="A85" s="214" t="s">
        <v>131</v>
      </c>
      <c r="B85" s="220" t="s">
        <v>70</v>
      </c>
      <c r="C85" s="265" t="s">
        <v>71</v>
      </c>
      <c r="D85" s="225"/>
      <c r="E85" s="230"/>
      <c r="F85" s="233"/>
      <c r="G85" s="233">
        <f>SUMIF(AE86:AE103,"&lt;&gt;NOR",G86:G103)</f>
        <v>0</v>
      </c>
      <c r="H85" s="233"/>
      <c r="I85" s="233">
        <f>SUM(I86:I103)</f>
        <v>0</v>
      </c>
      <c r="J85" s="233"/>
      <c r="K85" s="233">
        <f>SUM(K86:K103)</f>
        <v>0</v>
      </c>
      <c r="L85" s="233"/>
      <c r="M85" s="233">
        <f>SUM(M86:M103)</f>
        <v>0</v>
      </c>
      <c r="N85" s="226"/>
      <c r="O85" s="226">
        <f>SUM(O86:O103)</f>
        <v>3.0298700000000003</v>
      </c>
      <c r="P85" s="226"/>
      <c r="Q85" s="226">
        <f>SUM(Q86:Q103)</f>
        <v>0</v>
      </c>
      <c r="R85" s="226"/>
      <c r="S85" s="226"/>
      <c r="T85" s="227"/>
      <c r="U85" s="226">
        <f>SUM(U86:U103)</f>
        <v>316.62</v>
      </c>
      <c r="AE85" t="s">
        <v>132</v>
      </c>
    </row>
    <row r="86" spans="1:60" outlineLevel="1" x14ac:dyDescent="0.2">
      <c r="A86" s="213">
        <v>44</v>
      </c>
      <c r="B86" s="219" t="s">
        <v>255</v>
      </c>
      <c r="C86" s="263" t="s">
        <v>256</v>
      </c>
      <c r="D86" s="221" t="s">
        <v>143</v>
      </c>
      <c r="E86" s="228">
        <v>79.95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22">
        <v>6.4000000000000005E-4</v>
      </c>
      <c r="O86" s="222">
        <f>ROUND(E86*N86,5)</f>
        <v>5.117E-2</v>
      </c>
      <c r="P86" s="222">
        <v>0</v>
      </c>
      <c r="Q86" s="222">
        <f>ROUND(E86*P86,5)</f>
        <v>0</v>
      </c>
      <c r="R86" s="222"/>
      <c r="S86" s="222"/>
      <c r="T86" s="223">
        <v>0.21360000000000001</v>
      </c>
      <c r="U86" s="222">
        <f>ROUND(E86*T86,2)</f>
        <v>17.079999999999998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136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13">
        <v>45</v>
      </c>
      <c r="B87" s="219" t="s">
        <v>257</v>
      </c>
      <c r="C87" s="263" t="s">
        <v>258</v>
      </c>
      <c r="D87" s="221" t="s">
        <v>135</v>
      </c>
      <c r="E87" s="228">
        <v>39.975000000000001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22">
        <v>1.038E-2</v>
      </c>
      <c r="O87" s="222">
        <f>ROUND(E87*N87,5)</f>
        <v>0.41493999999999998</v>
      </c>
      <c r="P87" s="222">
        <v>0</v>
      </c>
      <c r="Q87" s="222">
        <f>ROUND(E87*P87,5)</f>
        <v>0</v>
      </c>
      <c r="R87" s="222"/>
      <c r="S87" s="222"/>
      <c r="T87" s="223">
        <v>0.85699999999999998</v>
      </c>
      <c r="U87" s="222">
        <f>ROUND(E87*T87,2)</f>
        <v>34.26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136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/>
      <c r="B88" s="219"/>
      <c r="C88" s="264" t="s">
        <v>259</v>
      </c>
      <c r="D88" s="224"/>
      <c r="E88" s="229">
        <v>39.975000000000001</v>
      </c>
      <c r="F88" s="232"/>
      <c r="G88" s="232"/>
      <c r="H88" s="232"/>
      <c r="I88" s="232"/>
      <c r="J88" s="232"/>
      <c r="K88" s="232"/>
      <c r="L88" s="232"/>
      <c r="M88" s="232"/>
      <c r="N88" s="222"/>
      <c r="O88" s="222"/>
      <c r="P88" s="222"/>
      <c r="Q88" s="222"/>
      <c r="R88" s="222"/>
      <c r="S88" s="222"/>
      <c r="T88" s="223"/>
      <c r="U88" s="222"/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138</v>
      </c>
      <c r="AF88" s="212">
        <v>0</v>
      </c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13">
        <v>46</v>
      </c>
      <c r="B89" s="219" t="s">
        <v>260</v>
      </c>
      <c r="C89" s="263" t="s">
        <v>261</v>
      </c>
      <c r="D89" s="221" t="s">
        <v>135</v>
      </c>
      <c r="E89" s="228">
        <v>204.68700000000001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22">
        <v>9.3399999999999993E-3</v>
      </c>
      <c r="O89" s="222">
        <f>ROUND(E89*N89,5)</f>
        <v>1.91178</v>
      </c>
      <c r="P89" s="222">
        <v>0</v>
      </c>
      <c r="Q89" s="222">
        <f>ROUND(E89*P89,5)</f>
        <v>0</v>
      </c>
      <c r="R89" s="222"/>
      <c r="S89" s="222"/>
      <c r="T89" s="223">
        <v>0.85699999999999998</v>
      </c>
      <c r="U89" s="222">
        <f>ROUND(E89*T89,2)</f>
        <v>175.42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136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13"/>
      <c r="B90" s="219"/>
      <c r="C90" s="264" t="s">
        <v>262</v>
      </c>
      <c r="D90" s="224"/>
      <c r="E90" s="229">
        <v>231.61199999999999</v>
      </c>
      <c r="F90" s="232"/>
      <c r="G90" s="232"/>
      <c r="H90" s="232"/>
      <c r="I90" s="232"/>
      <c r="J90" s="232"/>
      <c r="K90" s="232"/>
      <c r="L90" s="232"/>
      <c r="M90" s="232"/>
      <c r="N90" s="222"/>
      <c r="O90" s="222"/>
      <c r="P90" s="222"/>
      <c r="Q90" s="222"/>
      <c r="R90" s="222"/>
      <c r="S90" s="222"/>
      <c r="T90" s="223"/>
      <c r="U90" s="222"/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138</v>
      </c>
      <c r="AF90" s="212">
        <v>0</v>
      </c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/>
      <c r="B91" s="219"/>
      <c r="C91" s="264" t="s">
        <v>263</v>
      </c>
      <c r="D91" s="224"/>
      <c r="E91" s="229">
        <v>-26.925000000000001</v>
      </c>
      <c r="F91" s="232"/>
      <c r="G91" s="232"/>
      <c r="H91" s="232"/>
      <c r="I91" s="232"/>
      <c r="J91" s="232"/>
      <c r="K91" s="232"/>
      <c r="L91" s="232"/>
      <c r="M91" s="232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138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 x14ac:dyDescent="0.2">
      <c r="A92" s="213">
        <v>47</v>
      </c>
      <c r="B92" s="219" t="s">
        <v>264</v>
      </c>
      <c r="C92" s="263" t="s">
        <v>265</v>
      </c>
      <c r="D92" s="221" t="s">
        <v>135</v>
      </c>
      <c r="E92" s="228">
        <v>23.1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22">
        <v>9.6900000000000007E-3</v>
      </c>
      <c r="O92" s="222">
        <f>ROUND(E92*N92,5)</f>
        <v>0.22384000000000001</v>
      </c>
      <c r="P92" s="222">
        <v>0</v>
      </c>
      <c r="Q92" s="222">
        <f>ROUND(E92*P92,5)</f>
        <v>0</v>
      </c>
      <c r="R92" s="222"/>
      <c r="S92" s="222"/>
      <c r="T92" s="223">
        <v>0.85699999999999998</v>
      </c>
      <c r="U92" s="222">
        <f>ROUND(E92*T92,2)</f>
        <v>19.8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136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2.5" outlineLevel="1" x14ac:dyDescent="0.2">
      <c r="A93" s="213">
        <v>48</v>
      </c>
      <c r="B93" s="219" t="s">
        <v>264</v>
      </c>
      <c r="C93" s="263" t="s">
        <v>266</v>
      </c>
      <c r="D93" s="221" t="s">
        <v>135</v>
      </c>
      <c r="E93" s="228">
        <v>37.22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21</v>
      </c>
      <c r="M93" s="232">
        <f>G93*(1+L93/100)</f>
        <v>0</v>
      </c>
      <c r="N93" s="222">
        <v>9.6900000000000007E-3</v>
      </c>
      <c r="O93" s="222">
        <f>ROUND(E93*N93,5)</f>
        <v>0.36065999999999998</v>
      </c>
      <c r="P93" s="222">
        <v>0</v>
      </c>
      <c r="Q93" s="222">
        <f>ROUND(E93*P93,5)</f>
        <v>0</v>
      </c>
      <c r="R93" s="222"/>
      <c r="S93" s="222"/>
      <c r="T93" s="223">
        <v>0.85699999999999998</v>
      </c>
      <c r="U93" s="222">
        <f>ROUND(E93*T93,2)</f>
        <v>31.9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136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13">
        <v>49</v>
      </c>
      <c r="B94" s="219" t="s">
        <v>267</v>
      </c>
      <c r="C94" s="263" t="s">
        <v>268</v>
      </c>
      <c r="D94" s="221" t="s">
        <v>200</v>
      </c>
      <c r="E94" s="228">
        <v>2440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21</v>
      </c>
      <c r="M94" s="232">
        <f>G94*(1+L94/100)</f>
        <v>0</v>
      </c>
      <c r="N94" s="222">
        <v>0</v>
      </c>
      <c r="O94" s="222">
        <f>ROUND(E94*N94,5)</f>
        <v>0</v>
      </c>
      <c r="P94" s="222">
        <v>0</v>
      </c>
      <c r="Q94" s="222">
        <f>ROUND(E94*P94,5)</f>
        <v>0</v>
      </c>
      <c r="R94" s="222"/>
      <c r="S94" s="222"/>
      <c r="T94" s="223">
        <v>0</v>
      </c>
      <c r="U94" s="222">
        <f>ROUND(E94*T94,2)</f>
        <v>0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246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/>
      <c r="B95" s="219"/>
      <c r="C95" s="264" t="s">
        <v>269</v>
      </c>
      <c r="D95" s="224"/>
      <c r="E95" s="229">
        <v>2440</v>
      </c>
      <c r="F95" s="232"/>
      <c r="G95" s="232"/>
      <c r="H95" s="232"/>
      <c r="I95" s="232"/>
      <c r="J95" s="232"/>
      <c r="K95" s="232"/>
      <c r="L95" s="232"/>
      <c r="M95" s="232"/>
      <c r="N95" s="222"/>
      <c r="O95" s="222"/>
      <c r="P95" s="222"/>
      <c r="Q95" s="222"/>
      <c r="R95" s="222"/>
      <c r="S95" s="222"/>
      <c r="T95" s="223"/>
      <c r="U95" s="222"/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138</v>
      </c>
      <c r="AF95" s="212">
        <v>0</v>
      </c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>
        <v>50</v>
      </c>
      <c r="B96" s="219" t="s">
        <v>270</v>
      </c>
      <c r="C96" s="263" t="s">
        <v>271</v>
      </c>
      <c r="D96" s="221" t="s">
        <v>143</v>
      </c>
      <c r="E96" s="228">
        <v>636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22">
        <v>0</v>
      </c>
      <c r="O96" s="222">
        <f>ROUND(E96*N96,5)</f>
        <v>0</v>
      </c>
      <c r="P96" s="222">
        <v>0</v>
      </c>
      <c r="Q96" s="222">
        <f>ROUND(E96*P96,5)</f>
        <v>0</v>
      </c>
      <c r="R96" s="222"/>
      <c r="S96" s="222"/>
      <c r="T96" s="223">
        <v>0.06</v>
      </c>
      <c r="U96" s="222">
        <f>ROUND(E96*T96,2)</f>
        <v>38.159999999999997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136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/>
      <c r="B97" s="219"/>
      <c r="C97" s="264" t="s">
        <v>272</v>
      </c>
      <c r="D97" s="224"/>
      <c r="E97" s="229">
        <v>636</v>
      </c>
      <c r="F97" s="232"/>
      <c r="G97" s="232"/>
      <c r="H97" s="232"/>
      <c r="I97" s="232"/>
      <c r="J97" s="232"/>
      <c r="K97" s="232"/>
      <c r="L97" s="232"/>
      <c r="M97" s="232"/>
      <c r="N97" s="222"/>
      <c r="O97" s="222"/>
      <c r="P97" s="222"/>
      <c r="Q97" s="222"/>
      <c r="R97" s="222"/>
      <c r="S97" s="222"/>
      <c r="T97" s="223"/>
      <c r="U97" s="222"/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138</v>
      </c>
      <c r="AF97" s="212">
        <v>0</v>
      </c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>
        <v>51</v>
      </c>
      <c r="B98" s="219" t="s">
        <v>273</v>
      </c>
      <c r="C98" s="263" t="s">
        <v>274</v>
      </c>
      <c r="D98" s="221" t="s">
        <v>143</v>
      </c>
      <c r="E98" s="228">
        <v>138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22">
        <v>1E-4</v>
      </c>
      <c r="O98" s="222">
        <f>ROUND(E98*N98,5)</f>
        <v>1.38E-2</v>
      </c>
      <c r="P98" s="222">
        <v>0</v>
      </c>
      <c r="Q98" s="222">
        <f>ROUND(E98*P98,5)</f>
        <v>0</v>
      </c>
      <c r="R98" s="222"/>
      <c r="S98" s="222"/>
      <c r="T98" s="223">
        <v>0</v>
      </c>
      <c r="U98" s="222">
        <f>ROUND(E98*T98,2)</f>
        <v>0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246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>
        <v>52</v>
      </c>
      <c r="B99" s="219" t="s">
        <v>275</v>
      </c>
      <c r="C99" s="263" t="s">
        <v>276</v>
      </c>
      <c r="D99" s="221" t="s">
        <v>143</v>
      </c>
      <c r="E99" s="228">
        <v>398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22">
        <v>1E-4</v>
      </c>
      <c r="O99" s="222">
        <f>ROUND(E99*N99,5)</f>
        <v>3.9800000000000002E-2</v>
      </c>
      <c r="P99" s="222">
        <v>0</v>
      </c>
      <c r="Q99" s="222">
        <f>ROUND(E99*P99,5)</f>
        <v>0</v>
      </c>
      <c r="R99" s="222"/>
      <c r="S99" s="222"/>
      <c r="T99" s="223">
        <v>0</v>
      </c>
      <c r="U99" s="222">
        <f>ROUND(E99*T99,2)</f>
        <v>0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246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>
        <v>53</v>
      </c>
      <c r="B100" s="219" t="s">
        <v>277</v>
      </c>
      <c r="C100" s="263" t="s">
        <v>278</v>
      </c>
      <c r="D100" s="221" t="s">
        <v>143</v>
      </c>
      <c r="E100" s="228">
        <v>43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22">
        <v>6.0000000000000002E-5</v>
      </c>
      <c r="O100" s="222">
        <f>ROUND(E100*N100,5)</f>
        <v>2.5799999999999998E-3</v>
      </c>
      <c r="P100" s="222">
        <v>0</v>
      </c>
      <c r="Q100" s="222">
        <f>ROUND(E100*P100,5)</f>
        <v>0</v>
      </c>
      <c r="R100" s="222"/>
      <c r="S100" s="222"/>
      <c r="T100" s="223">
        <v>0</v>
      </c>
      <c r="U100" s="222">
        <f>ROUND(E100*T100,2)</f>
        <v>0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246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33.75" outlineLevel="1" x14ac:dyDescent="0.2">
      <c r="A101" s="213">
        <v>54</v>
      </c>
      <c r="B101" s="219" t="s">
        <v>279</v>
      </c>
      <c r="C101" s="263" t="s">
        <v>280</v>
      </c>
      <c r="D101" s="221" t="s">
        <v>143</v>
      </c>
      <c r="E101" s="228">
        <v>43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22">
        <v>1E-4</v>
      </c>
      <c r="O101" s="222">
        <f>ROUND(E101*N101,5)</f>
        <v>4.3E-3</v>
      </c>
      <c r="P101" s="222">
        <v>0</v>
      </c>
      <c r="Q101" s="222">
        <f>ROUND(E101*P101,5)</f>
        <v>0</v>
      </c>
      <c r="R101" s="222"/>
      <c r="S101" s="222"/>
      <c r="T101" s="223">
        <v>0</v>
      </c>
      <c r="U101" s="222">
        <f>ROUND(E101*T101,2)</f>
        <v>0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246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>
        <v>55</v>
      </c>
      <c r="B102" s="219" t="s">
        <v>281</v>
      </c>
      <c r="C102" s="263" t="s">
        <v>282</v>
      </c>
      <c r="D102" s="221" t="s">
        <v>143</v>
      </c>
      <c r="E102" s="228">
        <v>14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22">
        <v>5.0000000000000001E-4</v>
      </c>
      <c r="O102" s="222">
        <f>ROUND(E102*N102,5)</f>
        <v>7.0000000000000001E-3</v>
      </c>
      <c r="P102" s="222">
        <v>0</v>
      </c>
      <c r="Q102" s="222">
        <f>ROUND(E102*P102,5)</f>
        <v>0</v>
      </c>
      <c r="R102" s="222"/>
      <c r="S102" s="222"/>
      <c r="T102" s="223">
        <v>0</v>
      </c>
      <c r="U102" s="222">
        <f>ROUND(E102*T102,2)</f>
        <v>0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246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/>
      <c r="B103" s="219"/>
      <c r="C103" s="264" t="s">
        <v>283</v>
      </c>
      <c r="D103" s="224"/>
      <c r="E103" s="229">
        <v>14</v>
      </c>
      <c r="F103" s="232"/>
      <c r="G103" s="232"/>
      <c r="H103" s="232"/>
      <c r="I103" s="232"/>
      <c r="J103" s="232"/>
      <c r="K103" s="232"/>
      <c r="L103" s="232"/>
      <c r="M103" s="232"/>
      <c r="N103" s="222"/>
      <c r="O103" s="222"/>
      <c r="P103" s="222"/>
      <c r="Q103" s="222"/>
      <c r="R103" s="222"/>
      <c r="S103" s="222"/>
      <c r="T103" s="223"/>
      <c r="U103" s="22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138</v>
      </c>
      <c r="AF103" s="212">
        <v>0</v>
      </c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x14ac:dyDescent="0.2">
      <c r="A104" s="214" t="s">
        <v>131</v>
      </c>
      <c r="B104" s="220" t="s">
        <v>72</v>
      </c>
      <c r="C104" s="265" t="s">
        <v>73</v>
      </c>
      <c r="D104" s="225"/>
      <c r="E104" s="230"/>
      <c r="F104" s="233"/>
      <c r="G104" s="233">
        <f>SUMIF(AE105:AE112,"&lt;&gt;NOR",G105:G112)</f>
        <v>0</v>
      </c>
      <c r="H104" s="233"/>
      <c r="I104" s="233">
        <f>SUM(I105:I112)</f>
        <v>0</v>
      </c>
      <c r="J104" s="233"/>
      <c r="K104" s="233">
        <f>SUM(K105:K112)</f>
        <v>0</v>
      </c>
      <c r="L104" s="233"/>
      <c r="M104" s="233">
        <f>SUM(M105:M112)</f>
        <v>0</v>
      </c>
      <c r="N104" s="226"/>
      <c r="O104" s="226">
        <f>SUM(O105:O112)</f>
        <v>39.531680000000001</v>
      </c>
      <c r="P104" s="226"/>
      <c r="Q104" s="226">
        <f>SUM(Q105:Q112)</f>
        <v>0</v>
      </c>
      <c r="R104" s="226"/>
      <c r="S104" s="226"/>
      <c r="T104" s="227"/>
      <c r="U104" s="226">
        <f>SUM(U105:U112)</f>
        <v>122.16</v>
      </c>
      <c r="AE104" t="s">
        <v>132</v>
      </c>
    </row>
    <row r="105" spans="1:60" outlineLevel="1" x14ac:dyDescent="0.2">
      <c r="A105" s="213">
        <v>56</v>
      </c>
      <c r="B105" s="219" t="s">
        <v>284</v>
      </c>
      <c r="C105" s="263" t="s">
        <v>285</v>
      </c>
      <c r="D105" s="221" t="s">
        <v>150</v>
      </c>
      <c r="E105" s="228">
        <v>3.7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22">
        <v>2.1230000000000002</v>
      </c>
      <c r="O105" s="222">
        <f>ROUND(E105*N105,5)</f>
        <v>7.8551000000000002</v>
      </c>
      <c r="P105" s="222">
        <v>0</v>
      </c>
      <c r="Q105" s="222">
        <f>ROUND(E105*P105,5)</f>
        <v>0</v>
      </c>
      <c r="R105" s="222"/>
      <c r="S105" s="222"/>
      <c r="T105" s="223">
        <v>1.8360000000000001</v>
      </c>
      <c r="U105" s="222">
        <f>ROUND(E105*T105,2)</f>
        <v>6.79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136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/>
      <c r="B106" s="219"/>
      <c r="C106" s="264" t="s">
        <v>286</v>
      </c>
      <c r="D106" s="224"/>
      <c r="E106" s="229"/>
      <c r="F106" s="232"/>
      <c r="G106" s="232"/>
      <c r="H106" s="232"/>
      <c r="I106" s="232"/>
      <c r="J106" s="232"/>
      <c r="K106" s="232"/>
      <c r="L106" s="232"/>
      <c r="M106" s="232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138</v>
      </c>
      <c r="AF106" s="212">
        <v>0</v>
      </c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/>
      <c r="B107" s="219"/>
      <c r="C107" s="264" t="s">
        <v>287</v>
      </c>
      <c r="D107" s="224"/>
      <c r="E107" s="229">
        <v>3.7</v>
      </c>
      <c r="F107" s="232"/>
      <c r="G107" s="232"/>
      <c r="H107" s="232"/>
      <c r="I107" s="232"/>
      <c r="J107" s="232"/>
      <c r="K107" s="232"/>
      <c r="L107" s="232"/>
      <c r="M107" s="232"/>
      <c r="N107" s="222"/>
      <c r="O107" s="222"/>
      <c r="P107" s="222"/>
      <c r="Q107" s="222"/>
      <c r="R107" s="222"/>
      <c r="S107" s="222"/>
      <c r="T107" s="223"/>
      <c r="U107" s="22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138</v>
      </c>
      <c r="AF107" s="212">
        <v>0</v>
      </c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1" x14ac:dyDescent="0.2">
      <c r="A108" s="213">
        <v>57</v>
      </c>
      <c r="B108" s="219" t="s">
        <v>288</v>
      </c>
      <c r="C108" s="263" t="s">
        <v>289</v>
      </c>
      <c r="D108" s="221" t="s">
        <v>135</v>
      </c>
      <c r="E108" s="228">
        <v>166.43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22">
        <v>0.11025</v>
      </c>
      <c r="O108" s="222">
        <f>ROUND(E108*N108,5)</f>
        <v>18.34891</v>
      </c>
      <c r="P108" s="222">
        <v>0</v>
      </c>
      <c r="Q108" s="222">
        <f>ROUND(E108*P108,5)</f>
        <v>0</v>
      </c>
      <c r="R108" s="222"/>
      <c r="S108" s="222"/>
      <c r="T108" s="223">
        <v>0.42371999999999999</v>
      </c>
      <c r="U108" s="222">
        <f>ROUND(E108*T108,2)</f>
        <v>70.52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136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13">
        <v>58</v>
      </c>
      <c r="B109" s="219" t="s">
        <v>290</v>
      </c>
      <c r="C109" s="263" t="s">
        <v>291</v>
      </c>
      <c r="D109" s="221" t="s">
        <v>135</v>
      </c>
      <c r="E109" s="228">
        <v>47.4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22">
        <v>7.0709999999999995E-2</v>
      </c>
      <c r="O109" s="222">
        <f>ROUND(E109*N109,5)</f>
        <v>3.3516499999999998</v>
      </c>
      <c r="P109" s="222">
        <v>0</v>
      </c>
      <c r="Q109" s="222">
        <f>ROUND(E109*P109,5)</f>
        <v>0</v>
      </c>
      <c r="R109" s="222"/>
      <c r="S109" s="222"/>
      <c r="T109" s="223">
        <v>0.41899999999999998</v>
      </c>
      <c r="U109" s="222">
        <f>ROUND(E109*T109,2)</f>
        <v>19.86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136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>
        <v>59</v>
      </c>
      <c r="B110" s="219" t="s">
        <v>292</v>
      </c>
      <c r="C110" s="263" t="s">
        <v>293</v>
      </c>
      <c r="D110" s="221" t="s">
        <v>135</v>
      </c>
      <c r="E110" s="228">
        <v>41.3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22">
        <v>0.24154999999999999</v>
      </c>
      <c r="O110" s="222">
        <f>ROUND(E110*N110,5)</f>
        <v>9.9760200000000001</v>
      </c>
      <c r="P110" s="222">
        <v>0</v>
      </c>
      <c r="Q110" s="222">
        <f>ROUND(E110*P110,5)</f>
        <v>0</v>
      </c>
      <c r="R110" s="222"/>
      <c r="S110" s="222"/>
      <c r="T110" s="223">
        <v>0.60499999999999998</v>
      </c>
      <c r="U110" s="222">
        <f>ROUND(E110*T110,2)</f>
        <v>24.99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136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/>
      <c r="B111" s="219"/>
      <c r="C111" s="264" t="s">
        <v>294</v>
      </c>
      <c r="D111" s="224"/>
      <c r="E111" s="229"/>
      <c r="F111" s="232"/>
      <c r="G111" s="232"/>
      <c r="H111" s="232"/>
      <c r="I111" s="232"/>
      <c r="J111" s="232"/>
      <c r="K111" s="232"/>
      <c r="L111" s="232"/>
      <c r="M111" s="232"/>
      <c r="N111" s="222"/>
      <c r="O111" s="222"/>
      <c r="P111" s="222"/>
      <c r="Q111" s="222"/>
      <c r="R111" s="222"/>
      <c r="S111" s="222"/>
      <c r="T111" s="223"/>
      <c r="U111" s="22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138</v>
      </c>
      <c r="AF111" s="212">
        <v>0</v>
      </c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/>
      <c r="B112" s="219"/>
      <c r="C112" s="264" t="s">
        <v>295</v>
      </c>
      <c r="D112" s="224"/>
      <c r="E112" s="229">
        <v>41.3</v>
      </c>
      <c r="F112" s="232"/>
      <c r="G112" s="232"/>
      <c r="H112" s="232"/>
      <c r="I112" s="232"/>
      <c r="J112" s="232"/>
      <c r="K112" s="232"/>
      <c r="L112" s="232"/>
      <c r="M112" s="232"/>
      <c r="N112" s="222"/>
      <c r="O112" s="222"/>
      <c r="P112" s="222"/>
      <c r="Q112" s="222"/>
      <c r="R112" s="222"/>
      <c r="S112" s="222"/>
      <c r="T112" s="223"/>
      <c r="U112" s="22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138</v>
      </c>
      <c r="AF112" s="212">
        <v>0</v>
      </c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x14ac:dyDescent="0.2">
      <c r="A113" s="214" t="s">
        <v>131</v>
      </c>
      <c r="B113" s="220" t="s">
        <v>74</v>
      </c>
      <c r="C113" s="265" t="s">
        <v>75</v>
      </c>
      <c r="D113" s="225"/>
      <c r="E113" s="230"/>
      <c r="F113" s="233"/>
      <c r="G113" s="233">
        <f>SUMIF(AE114:AE114,"&lt;&gt;NOR",G114:G114)</f>
        <v>0</v>
      </c>
      <c r="H113" s="233"/>
      <c r="I113" s="233">
        <f>SUM(I114:I114)</f>
        <v>0</v>
      </c>
      <c r="J113" s="233"/>
      <c r="K113" s="233">
        <f>SUM(K114:K114)</f>
        <v>0</v>
      </c>
      <c r="L113" s="233"/>
      <c r="M113" s="233">
        <f>SUM(M114:M114)</f>
        <v>0</v>
      </c>
      <c r="N113" s="226"/>
      <c r="O113" s="226">
        <f>SUM(O114:O114)</f>
        <v>0.43464999999999998</v>
      </c>
      <c r="P113" s="226"/>
      <c r="Q113" s="226">
        <f>SUM(Q114:Q114)</f>
        <v>0</v>
      </c>
      <c r="R113" s="226"/>
      <c r="S113" s="226"/>
      <c r="T113" s="227"/>
      <c r="U113" s="226">
        <f>SUM(U114:U114)</f>
        <v>15.25</v>
      </c>
      <c r="AE113" t="s">
        <v>132</v>
      </c>
    </row>
    <row r="114" spans="1:60" ht="22.5" outlineLevel="1" x14ac:dyDescent="0.2">
      <c r="A114" s="213">
        <v>60</v>
      </c>
      <c r="B114" s="219" t="s">
        <v>296</v>
      </c>
      <c r="C114" s="263" t="s">
        <v>297</v>
      </c>
      <c r="D114" s="221" t="s">
        <v>143</v>
      </c>
      <c r="E114" s="228">
        <v>42.95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22">
        <v>1.0120000000000001E-2</v>
      </c>
      <c r="O114" s="222">
        <f>ROUND(E114*N114,5)</f>
        <v>0.43464999999999998</v>
      </c>
      <c r="P114" s="222">
        <v>0</v>
      </c>
      <c r="Q114" s="222">
        <f>ROUND(E114*P114,5)</f>
        <v>0</v>
      </c>
      <c r="R114" s="222"/>
      <c r="S114" s="222"/>
      <c r="T114" s="223">
        <v>0.35499999999999998</v>
      </c>
      <c r="U114" s="222">
        <f>ROUND(E114*T114,2)</f>
        <v>15.25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136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x14ac:dyDescent="0.2">
      <c r="A115" s="214" t="s">
        <v>131</v>
      </c>
      <c r="B115" s="220" t="s">
        <v>76</v>
      </c>
      <c r="C115" s="265" t="s">
        <v>77</v>
      </c>
      <c r="D115" s="225"/>
      <c r="E115" s="230"/>
      <c r="F115" s="233"/>
      <c r="G115" s="233">
        <f>SUMIF(AE116:AE116,"&lt;&gt;NOR",G116:G116)</f>
        <v>0</v>
      </c>
      <c r="H115" s="233"/>
      <c r="I115" s="233">
        <f>SUM(I116:I116)</f>
        <v>0</v>
      </c>
      <c r="J115" s="233"/>
      <c r="K115" s="233">
        <f>SUM(K116:K116)</f>
        <v>0</v>
      </c>
      <c r="L115" s="233"/>
      <c r="M115" s="233">
        <f>SUM(M116:M116)</f>
        <v>0</v>
      </c>
      <c r="N115" s="226"/>
      <c r="O115" s="226">
        <f>SUM(O116:O116)</f>
        <v>0</v>
      </c>
      <c r="P115" s="226"/>
      <c r="Q115" s="226">
        <f>SUM(Q116:Q116)</f>
        <v>0</v>
      </c>
      <c r="R115" s="226"/>
      <c r="S115" s="226"/>
      <c r="T115" s="227"/>
      <c r="U115" s="226">
        <f>SUM(U116:U116)</f>
        <v>0.89</v>
      </c>
      <c r="AE115" t="s">
        <v>132</v>
      </c>
    </row>
    <row r="116" spans="1:60" outlineLevel="1" x14ac:dyDescent="0.2">
      <c r="A116" s="213">
        <v>61</v>
      </c>
      <c r="B116" s="219" t="s">
        <v>298</v>
      </c>
      <c r="C116" s="263" t="s">
        <v>299</v>
      </c>
      <c r="D116" s="221" t="s">
        <v>143</v>
      </c>
      <c r="E116" s="228">
        <v>12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21</v>
      </c>
      <c r="M116" s="232">
        <f>G116*(1+L116/100)</f>
        <v>0</v>
      </c>
      <c r="N116" s="222">
        <v>0</v>
      </c>
      <c r="O116" s="222">
        <f>ROUND(E116*N116,5)</f>
        <v>0</v>
      </c>
      <c r="P116" s="222">
        <v>0</v>
      </c>
      <c r="Q116" s="222">
        <f>ROUND(E116*P116,5)</f>
        <v>0</v>
      </c>
      <c r="R116" s="222"/>
      <c r="S116" s="222"/>
      <c r="T116" s="223">
        <v>7.3999999999999996E-2</v>
      </c>
      <c r="U116" s="222">
        <f>ROUND(E116*T116,2)</f>
        <v>0.89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136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x14ac:dyDescent="0.2">
      <c r="A117" s="214" t="s">
        <v>131</v>
      </c>
      <c r="B117" s="220" t="s">
        <v>78</v>
      </c>
      <c r="C117" s="265" t="s">
        <v>79</v>
      </c>
      <c r="D117" s="225"/>
      <c r="E117" s="230"/>
      <c r="F117" s="233"/>
      <c r="G117" s="233">
        <f>SUMIF(AE118:AE128,"&lt;&gt;NOR",G118:G128)</f>
        <v>0</v>
      </c>
      <c r="H117" s="233"/>
      <c r="I117" s="233">
        <f>SUM(I118:I128)</f>
        <v>0</v>
      </c>
      <c r="J117" s="233"/>
      <c r="K117" s="233">
        <f>SUM(K118:K128)</f>
        <v>0</v>
      </c>
      <c r="L117" s="233"/>
      <c r="M117" s="233">
        <f>SUM(M118:M128)</f>
        <v>0</v>
      </c>
      <c r="N117" s="226"/>
      <c r="O117" s="226">
        <f>SUM(O118:O128)</f>
        <v>2.6110000000000001E-2</v>
      </c>
      <c r="P117" s="226"/>
      <c r="Q117" s="226">
        <f>SUM(Q118:Q128)</f>
        <v>27.443709999999999</v>
      </c>
      <c r="R117" s="226"/>
      <c r="S117" s="226"/>
      <c r="T117" s="227"/>
      <c r="U117" s="226">
        <f>SUM(U118:U128)</f>
        <v>55.430000000000007</v>
      </c>
      <c r="AE117" t="s">
        <v>132</v>
      </c>
    </row>
    <row r="118" spans="1:60" outlineLevel="1" x14ac:dyDescent="0.2">
      <c r="A118" s="213">
        <v>62</v>
      </c>
      <c r="B118" s="219" t="s">
        <v>300</v>
      </c>
      <c r="C118" s="263" t="s">
        <v>301</v>
      </c>
      <c r="D118" s="221" t="s">
        <v>135</v>
      </c>
      <c r="E118" s="228">
        <v>7.8</v>
      </c>
      <c r="F118" s="231"/>
      <c r="G118" s="232">
        <f>ROUND(E118*F118,2)</f>
        <v>0</v>
      </c>
      <c r="H118" s="231"/>
      <c r="I118" s="232">
        <f>ROUND(E118*H118,2)</f>
        <v>0</v>
      </c>
      <c r="J118" s="231"/>
      <c r="K118" s="232">
        <f>ROUND(E118*J118,2)</f>
        <v>0</v>
      </c>
      <c r="L118" s="232">
        <v>21</v>
      </c>
      <c r="M118" s="232">
        <f>G118*(1+L118/100)</f>
        <v>0</v>
      </c>
      <c r="N118" s="222">
        <v>1E-3</v>
      </c>
      <c r="O118" s="222">
        <f>ROUND(E118*N118,5)</f>
        <v>7.7999999999999996E-3</v>
      </c>
      <c r="P118" s="222">
        <v>3.492E-2</v>
      </c>
      <c r="Q118" s="222">
        <f>ROUND(E118*P118,5)</f>
        <v>0.27238000000000001</v>
      </c>
      <c r="R118" s="222"/>
      <c r="S118" s="222"/>
      <c r="T118" s="223">
        <v>0.52100000000000002</v>
      </c>
      <c r="U118" s="222">
        <f>ROUND(E118*T118,2)</f>
        <v>4.0599999999999996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136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/>
      <c r="B119" s="219"/>
      <c r="C119" s="264" t="s">
        <v>302</v>
      </c>
      <c r="D119" s="224"/>
      <c r="E119" s="229">
        <v>7.8</v>
      </c>
      <c r="F119" s="232"/>
      <c r="G119" s="232"/>
      <c r="H119" s="232"/>
      <c r="I119" s="232"/>
      <c r="J119" s="232"/>
      <c r="K119" s="232"/>
      <c r="L119" s="232"/>
      <c r="M119" s="232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138</v>
      </c>
      <c r="AF119" s="212">
        <v>0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>
        <v>63</v>
      </c>
      <c r="B120" s="219" t="s">
        <v>303</v>
      </c>
      <c r="C120" s="263" t="s">
        <v>304</v>
      </c>
      <c r="D120" s="221" t="s">
        <v>135</v>
      </c>
      <c r="E120" s="228">
        <v>8.99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22">
        <v>1E-3</v>
      </c>
      <c r="O120" s="222">
        <f>ROUND(E120*N120,5)</f>
        <v>8.9899999999999997E-3</v>
      </c>
      <c r="P120" s="222">
        <v>6.7000000000000004E-2</v>
      </c>
      <c r="Q120" s="222">
        <f>ROUND(E120*P120,5)</f>
        <v>0.60233000000000003</v>
      </c>
      <c r="R120" s="222"/>
      <c r="S120" s="222"/>
      <c r="T120" s="223">
        <v>0.53300000000000003</v>
      </c>
      <c r="U120" s="222">
        <f>ROUND(E120*T120,2)</f>
        <v>4.79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136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/>
      <c r="B121" s="219"/>
      <c r="C121" s="264" t="s">
        <v>305</v>
      </c>
      <c r="D121" s="224"/>
      <c r="E121" s="229">
        <v>8.99</v>
      </c>
      <c r="F121" s="232"/>
      <c r="G121" s="232"/>
      <c r="H121" s="232"/>
      <c r="I121" s="232"/>
      <c r="J121" s="232"/>
      <c r="K121" s="232"/>
      <c r="L121" s="232"/>
      <c r="M121" s="232"/>
      <c r="N121" s="222"/>
      <c r="O121" s="222"/>
      <c r="P121" s="222"/>
      <c r="Q121" s="222"/>
      <c r="R121" s="222"/>
      <c r="S121" s="222"/>
      <c r="T121" s="223"/>
      <c r="U121" s="22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138</v>
      </c>
      <c r="AF121" s="212">
        <v>0</v>
      </c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>
        <v>64</v>
      </c>
      <c r="B122" s="219" t="s">
        <v>306</v>
      </c>
      <c r="C122" s="263" t="s">
        <v>307</v>
      </c>
      <c r="D122" s="221" t="s">
        <v>200</v>
      </c>
      <c r="E122" s="228">
        <v>2</v>
      </c>
      <c r="F122" s="231"/>
      <c r="G122" s="232">
        <f>ROUND(E122*F122,2)</f>
        <v>0</v>
      </c>
      <c r="H122" s="231"/>
      <c r="I122" s="232">
        <f>ROUND(E122*H122,2)</f>
        <v>0</v>
      </c>
      <c r="J122" s="231"/>
      <c r="K122" s="232">
        <f>ROUND(E122*J122,2)</f>
        <v>0</v>
      </c>
      <c r="L122" s="232">
        <v>21</v>
      </c>
      <c r="M122" s="232">
        <f>G122*(1+L122/100)</f>
        <v>0</v>
      </c>
      <c r="N122" s="222">
        <v>0</v>
      </c>
      <c r="O122" s="222">
        <f>ROUND(E122*N122,5)</f>
        <v>0</v>
      </c>
      <c r="P122" s="222">
        <v>0</v>
      </c>
      <c r="Q122" s="222">
        <f>ROUND(E122*P122,5)</f>
        <v>0</v>
      </c>
      <c r="R122" s="222"/>
      <c r="S122" s="222"/>
      <c r="T122" s="223">
        <v>0.03</v>
      </c>
      <c r="U122" s="222">
        <f>ROUND(E122*T122,2)</f>
        <v>0.06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136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13">
        <v>65</v>
      </c>
      <c r="B123" s="219" t="s">
        <v>308</v>
      </c>
      <c r="C123" s="263" t="s">
        <v>309</v>
      </c>
      <c r="D123" s="221" t="s">
        <v>135</v>
      </c>
      <c r="E123" s="228">
        <v>47.4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22">
        <v>0</v>
      </c>
      <c r="O123" s="222">
        <f>ROUND(E123*N123,5)</f>
        <v>0</v>
      </c>
      <c r="P123" s="222">
        <v>6.5000000000000002E-2</v>
      </c>
      <c r="Q123" s="222">
        <f>ROUND(E123*P123,5)</f>
        <v>3.081</v>
      </c>
      <c r="R123" s="222"/>
      <c r="S123" s="222"/>
      <c r="T123" s="223">
        <v>0.38</v>
      </c>
      <c r="U123" s="222">
        <f>ROUND(E123*T123,2)</f>
        <v>18.010000000000002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136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>
        <v>66</v>
      </c>
      <c r="B124" s="219" t="s">
        <v>310</v>
      </c>
      <c r="C124" s="263" t="s">
        <v>311</v>
      </c>
      <c r="D124" s="221" t="s">
        <v>150</v>
      </c>
      <c r="E124" s="228">
        <v>8.32</v>
      </c>
      <c r="F124" s="231"/>
      <c r="G124" s="232">
        <f>ROUND(E124*F124,2)</f>
        <v>0</v>
      </c>
      <c r="H124" s="231"/>
      <c r="I124" s="232">
        <f>ROUND(E124*H124,2)</f>
        <v>0</v>
      </c>
      <c r="J124" s="231"/>
      <c r="K124" s="232">
        <f>ROUND(E124*J124,2)</f>
        <v>0</v>
      </c>
      <c r="L124" s="232">
        <v>21</v>
      </c>
      <c r="M124" s="232">
        <f>G124*(1+L124/100)</f>
        <v>0</v>
      </c>
      <c r="N124" s="222">
        <v>1.1199999999999999E-3</v>
      </c>
      <c r="O124" s="222">
        <f>ROUND(E124*N124,5)</f>
        <v>9.3200000000000002E-3</v>
      </c>
      <c r="P124" s="222">
        <v>2.5</v>
      </c>
      <c r="Q124" s="222">
        <f>ROUND(E124*P124,5)</f>
        <v>20.8</v>
      </c>
      <c r="R124" s="222"/>
      <c r="S124" s="222"/>
      <c r="T124" s="223">
        <v>2.605</v>
      </c>
      <c r="U124" s="222">
        <f>ROUND(E124*T124,2)</f>
        <v>21.67</v>
      </c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136</v>
      </c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/>
      <c r="B125" s="219"/>
      <c r="C125" s="264" t="s">
        <v>312</v>
      </c>
      <c r="D125" s="224"/>
      <c r="E125" s="229">
        <v>4.32</v>
      </c>
      <c r="F125" s="232"/>
      <c r="G125" s="232"/>
      <c r="H125" s="232"/>
      <c r="I125" s="232"/>
      <c r="J125" s="232"/>
      <c r="K125" s="232"/>
      <c r="L125" s="232"/>
      <c r="M125" s="232"/>
      <c r="N125" s="222"/>
      <c r="O125" s="222"/>
      <c r="P125" s="222"/>
      <c r="Q125" s="222"/>
      <c r="R125" s="222"/>
      <c r="S125" s="222"/>
      <c r="T125" s="223"/>
      <c r="U125" s="22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138</v>
      </c>
      <c r="AF125" s="212">
        <v>0</v>
      </c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/>
      <c r="B126" s="219"/>
      <c r="C126" s="264" t="s">
        <v>313</v>
      </c>
      <c r="D126" s="224"/>
      <c r="E126" s="229"/>
      <c r="F126" s="232"/>
      <c r="G126" s="232"/>
      <c r="H126" s="232"/>
      <c r="I126" s="232"/>
      <c r="J126" s="232"/>
      <c r="K126" s="232"/>
      <c r="L126" s="232"/>
      <c r="M126" s="232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138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/>
      <c r="B127" s="219"/>
      <c r="C127" s="264" t="s">
        <v>314</v>
      </c>
      <c r="D127" s="224"/>
      <c r="E127" s="229">
        <v>4</v>
      </c>
      <c r="F127" s="232"/>
      <c r="G127" s="232"/>
      <c r="H127" s="232"/>
      <c r="I127" s="232"/>
      <c r="J127" s="232"/>
      <c r="K127" s="232"/>
      <c r="L127" s="232"/>
      <c r="M127" s="232"/>
      <c r="N127" s="222"/>
      <c r="O127" s="222"/>
      <c r="P127" s="222"/>
      <c r="Q127" s="222"/>
      <c r="R127" s="222"/>
      <c r="S127" s="222"/>
      <c r="T127" s="223"/>
      <c r="U127" s="22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138</v>
      </c>
      <c r="AF127" s="212">
        <v>0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>
        <v>67</v>
      </c>
      <c r="B128" s="219" t="s">
        <v>315</v>
      </c>
      <c r="C128" s="263" t="s">
        <v>316</v>
      </c>
      <c r="D128" s="221" t="s">
        <v>143</v>
      </c>
      <c r="E128" s="228">
        <v>24</v>
      </c>
      <c r="F128" s="231"/>
      <c r="G128" s="232">
        <f>ROUND(E128*F128,2)</f>
        <v>0</v>
      </c>
      <c r="H128" s="231"/>
      <c r="I128" s="232">
        <f>ROUND(E128*H128,2)</f>
        <v>0</v>
      </c>
      <c r="J128" s="231"/>
      <c r="K128" s="232">
        <f>ROUND(E128*J128,2)</f>
        <v>0</v>
      </c>
      <c r="L128" s="232">
        <v>21</v>
      </c>
      <c r="M128" s="232">
        <f>G128*(1+L128/100)</f>
        <v>0</v>
      </c>
      <c r="N128" s="222">
        <v>0</v>
      </c>
      <c r="O128" s="222">
        <f>ROUND(E128*N128,5)</f>
        <v>0</v>
      </c>
      <c r="P128" s="222">
        <v>0.112</v>
      </c>
      <c r="Q128" s="222">
        <f>ROUND(E128*P128,5)</f>
        <v>2.6880000000000002</v>
      </c>
      <c r="R128" s="222"/>
      <c r="S128" s="222"/>
      <c r="T128" s="223">
        <v>0.28499999999999998</v>
      </c>
      <c r="U128" s="222">
        <f>ROUND(E128*T128,2)</f>
        <v>6.84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136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x14ac:dyDescent="0.2">
      <c r="A129" s="214" t="s">
        <v>131</v>
      </c>
      <c r="B129" s="220" t="s">
        <v>80</v>
      </c>
      <c r="C129" s="265" t="s">
        <v>81</v>
      </c>
      <c r="D129" s="225"/>
      <c r="E129" s="230"/>
      <c r="F129" s="233"/>
      <c r="G129" s="233">
        <f>SUMIF(AE130:AE141,"&lt;&gt;NOR",G130:G141)</f>
        <v>0</v>
      </c>
      <c r="H129" s="233"/>
      <c r="I129" s="233">
        <f>SUM(I130:I141)</f>
        <v>0</v>
      </c>
      <c r="J129" s="233"/>
      <c r="K129" s="233">
        <f>SUM(K130:K141)</f>
        <v>0</v>
      </c>
      <c r="L129" s="233"/>
      <c r="M129" s="233">
        <f>SUM(M130:M141)</f>
        <v>0</v>
      </c>
      <c r="N129" s="226"/>
      <c r="O129" s="226">
        <f>SUM(O130:O141)</f>
        <v>0</v>
      </c>
      <c r="P129" s="226"/>
      <c r="Q129" s="226">
        <f>SUM(Q130:Q141)</f>
        <v>0</v>
      </c>
      <c r="R129" s="226"/>
      <c r="S129" s="226"/>
      <c r="T129" s="227"/>
      <c r="U129" s="226">
        <f>SUM(U130:U141)</f>
        <v>414.87</v>
      </c>
      <c r="AE129" t="s">
        <v>132</v>
      </c>
    </row>
    <row r="130" spans="1:60" outlineLevel="1" x14ac:dyDescent="0.2">
      <c r="A130" s="213">
        <v>68</v>
      </c>
      <c r="B130" s="219" t="s">
        <v>317</v>
      </c>
      <c r="C130" s="263" t="s">
        <v>318</v>
      </c>
      <c r="D130" s="221" t="s">
        <v>191</v>
      </c>
      <c r="E130" s="228">
        <v>252.66200000000001</v>
      </c>
      <c r="F130" s="231"/>
      <c r="G130" s="232">
        <f>ROUND(E130*F130,2)</f>
        <v>0</v>
      </c>
      <c r="H130" s="231"/>
      <c r="I130" s="232">
        <f>ROUND(E130*H130,2)</f>
        <v>0</v>
      </c>
      <c r="J130" s="231"/>
      <c r="K130" s="232">
        <f>ROUND(E130*J130,2)</f>
        <v>0</v>
      </c>
      <c r="L130" s="232">
        <v>21</v>
      </c>
      <c r="M130" s="232">
        <f>G130*(1+L130/100)</f>
        <v>0</v>
      </c>
      <c r="N130" s="222">
        <v>0</v>
      </c>
      <c r="O130" s="222">
        <f>ROUND(E130*N130,5)</f>
        <v>0</v>
      </c>
      <c r="P130" s="222">
        <v>0</v>
      </c>
      <c r="Q130" s="222">
        <f>ROUND(E130*P130,5)</f>
        <v>0</v>
      </c>
      <c r="R130" s="222"/>
      <c r="S130" s="222"/>
      <c r="T130" s="223">
        <v>0.49</v>
      </c>
      <c r="U130" s="222">
        <f>ROUND(E130*T130,2)</f>
        <v>123.8</v>
      </c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136</v>
      </c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3">
        <v>69</v>
      </c>
      <c r="B131" s="219" t="s">
        <v>319</v>
      </c>
      <c r="C131" s="263" t="s">
        <v>320</v>
      </c>
      <c r="D131" s="221" t="s">
        <v>191</v>
      </c>
      <c r="E131" s="228">
        <v>4800.5780000000004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22">
        <v>0</v>
      </c>
      <c r="O131" s="222">
        <f>ROUND(E131*N131,5)</f>
        <v>0</v>
      </c>
      <c r="P131" s="222">
        <v>0</v>
      </c>
      <c r="Q131" s="222">
        <f>ROUND(E131*P131,5)</f>
        <v>0</v>
      </c>
      <c r="R131" s="222"/>
      <c r="S131" s="222"/>
      <c r="T131" s="223">
        <v>0</v>
      </c>
      <c r="U131" s="222">
        <f>ROUND(E131*T131,2)</f>
        <v>0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136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/>
      <c r="B132" s="219"/>
      <c r="C132" s="264" t="s">
        <v>321</v>
      </c>
      <c r="D132" s="224"/>
      <c r="E132" s="229">
        <v>4800.5780000000004</v>
      </c>
      <c r="F132" s="232"/>
      <c r="G132" s="232"/>
      <c r="H132" s="232"/>
      <c r="I132" s="232"/>
      <c r="J132" s="232"/>
      <c r="K132" s="232"/>
      <c r="L132" s="232"/>
      <c r="M132" s="232"/>
      <c r="N132" s="222"/>
      <c r="O132" s="222"/>
      <c r="P132" s="222"/>
      <c r="Q132" s="222"/>
      <c r="R132" s="222"/>
      <c r="S132" s="222"/>
      <c r="T132" s="223"/>
      <c r="U132" s="22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138</v>
      </c>
      <c r="AF132" s="212">
        <v>0</v>
      </c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>
        <v>70</v>
      </c>
      <c r="B133" s="219" t="s">
        <v>322</v>
      </c>
      <c r="C133" s="263" t="s">
        <v>323</v>
      </c>
      <c r="D133" s="221" t="s">
        <v>191</v>
      </c>
      <c r="E133" s="228">
        <v>252.66200000000001</v>
      </c>
      <c r="F133" s="231"/>
      <c r="G133" s="232">
        <f>ROUND(E133*F133,2)</f>
        <v>0</v>
      </c>
      <c r="H133" s="231"/>
      <c r="I133" s="232">
        <f>ROUND(E133*H133,2)</f>
        <v>0</v>
      </c>
      <c r="J133" s="231"/>
      <c r="K133" s="232">
        <f>ROUND(E133*J133,2)</f>
        <v>0</v>
      </c>
      <c r="L133" s="232">
        <v>21</v>
      </c>
      <c r="M133" s="232">
        <f>G133*(1+L133/100)</f>
        <v>0</v>
      </c>
      <c r="N133" s="222">
        <v>0</v>
      </c>
      <c r="O133" s="222">
        <f>ROUND(E133*N133,5)</f>
        <v>0</v>
      </c>
      <c r="P133" s="222">
        <v>0</v>
      </c>
      <c r="Q133" s="222">
        <f>ROUND(E133*P133,5)</f>
        <v>0</v>
      </c>
      <c r="R133" s="222"/>
      <c r="S133" s="222"/>
      <c r="T133" s="223">
        <v>0.94199999999999995</v>
      </c>
      <c r="U133" s="222">
        <f>ROUND(E133*T133,2)</f>
        <v>238.01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136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>
        <v>71</v>
      </c>
      <c r="B134" s="219" t="s">
        <v>324</v>
      </c>
      <c r="C134" s="263" t="s">
        <v>325</v>
      </c>
      <c r="D134" s="221" t="s">
        <v>191</v>
      </c>
      <c r="E134" s="228">
        <v>505.32400000000001</v>
      </c>
      <c r="F134" s="231"/>
      <c r="G134" s="232">
        <f>ROUND(E134*F134,2)</f>
        <v>0</v>
      </c>
      <c r="H134" s="231"/>
      <c r="I134" s="232">
        <f>ROUND(E134*H134,2)</f>
        <v>0</v>
      </c>
      <c r="J134" s="231"/>
      <c r="K134" s="232">
        <f>ROUND(E134*J134,2)</f>
        <v>0</v>
      </c>
      <c r="L134" s="232">
        <v>21</v>
      </c>
      <c r="M134" s="232">
        <f>G134*(1+L134/100)</f>
        <v>0</v>
      </c>
      <c r="N134" s="222">
        <v>0</v>
      </c>
      <c r="O134" s="222">
        <f>ROUND(E134*N134,5)</f>
        <v>0</v>
      </c>
      <c r="P134" s="222">
        <v>0</v>
      </c>
      <c r="Q134" s="222">
        <f>ROUND(E134*P134,5)</f>
        <v>0</v>
      </c>
      <c r="R134" s="222"/>
      <c r="S134" s="222"/>
      <c r="T134" s="223">
        <v>0.105</v>
      </c>
      <c r="U134" s="222">
        <f>ROUND(E134*T134,2)</f>
        <v>53.06</v>
      </c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136</v>
      </c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3"/>
      <c r="B135" s="219"/>
      <c r="C135" s="264" t="s">
        <v>326</v>
      </c>
      <c r="D135" s="224"/>
      <c r="E135" s="229">
        <v>505.32400000000001</v>
      </c>
      <c r="F135" s="232"/>
      <c r="G135" s="232"/>
      <c r="H135" s="232"/>
      <c r="I135" s="232"/>
      <c r="J135" s="232"/>
      <c r="K135" s="232"/>
      <c r="L135" s="232"/>
      <c r="M135" s="232"/>
      <c r="N135" s="222"/>
      <c r="O135" s="222"/>
      <c r="P135" s="222"/>
      <c r="Q135" s="222"/>
      <c r="R135" s="222"/>
      <c r="S135" s="222"/>
      <c r="T135" s="223"/>
      <c r="U135" s="22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138</v>
      </c>
      <c r="AF135" s="212">
        <v>0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>
        <v>72</v>
      </c>
      <c r="B136" s="219" t="s">
        <v>327</v>
      </c>
      <c r="C136" s="263" t="s">
        <v>328</v>
      </c>
      <c r="D136" s="221" t="s">
        <v>191</v>
      </c>
      <c r="E136" s="228">
        <v>159.161</v>
      </c>
      <c r="F136" s="231"/>
      <c r="G136" s="232">
        <f>ROUND(E136*F136,2)</f>
        <v>0</v>
      </c>
      <c r="H136" s="231"/>
      <c r="I136" s="232">
        <f>ROUND(E136*H136,2)</f>
        <v>0</v>
      </c>
      <c r="J136" s="231"/>
      <c r="K136" s="232">
        <f>ROUND(E136*J136,2)</f>
        <v>0</v>
      </c>
      <c r="L136" s="232">
        <v>21</v>
      </c>
      <c r="M136" s="232">
        <f>G136*(1+L136/100)</f>
        <v>0</v>
      </c>
      <c r="N136" s="222">
        <v>0</v>
      </c>
      <c r="O136" s="222">
        <f>ROUND(E136*N136,5)</f>
        <v>0</v>
      </c>
      <c r="P136" s="222">
        <v>0</v>
      </c>
      <c r="Q136" s="222">
        <f>ROUND(E136*P136,5)</f>
        <v>0</v>
      </c>
      <c r="R136" s="222"/>
      <c r="S136" s="222"/>
      <c r="T136" s="223">
        <v>0</v>
      </c>
      <c r="U136" s="222">
        <f>ROUND(E136*T136,2)</f>
        <v>0</v>
      </c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136</v>
      </c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/>
      <c r="B137" s="219"/>
      <c r="C137" s="264" t="s">
        <v>329</v>
      </c>
      <c r="D137" s="224"/>
      <c r="E137" s="229">
        <v>26.574000000000002</v>
      </c>
      <c r="F137" s="232"/>
      <c r="G137" s="232"/>
      <c r="H137" s="232"/>
      <c r="I137" s="232"/>
      <c r="J137" s="232"/>
      <c r="K137" s="232"/>
      <c r="L137" s="232"/>
      <c r="M137" s="232"/>
      <c r="N137" s="222"/>
      <c r="O137" s="222"/>
      <c r="P137" s="222"/>
      <c r="Q137" s="222"/>
      <c r="R137" s="222"/>
      <c r="S137" s="222"/>
      <c r="T137" s="223"/>
      <c r="U137" s="22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138</v>
      </c>
      <c r="AF137" s="212">
        <v>0</v>
      </c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/>
      <c r="B138" s="219"/>
      <c r="C138" s="264" t="s">
        <v>330</v>
      </c>
      <c r="D138" s="224"/>
      <c r="E138" s="229">
        <v>132.58699999999999</v>
      </c>
      <c r="F138" s="232"/>
      <c r="G138" s="232"/>
      <c r="H138" s="232"/>
      <c r="I138" s="232"/>
      <c r="J138" s="232"/>
      <c r="K138" s="232"/>
      <c r="L138" s="232"/>
      <c r="M138" s="232"/>
      <c r="N138" s="222"/>
      <c r="O138" s="222"/>
      <c r="P138" s="222"/>
      <c r="Q138" s="222"/>
      <c r="R138" s="222"/>
      <c r="S138" s="222"/>
      <c r="T138" s="223"/>
      <c r="U138" s="22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138</v>
      </c>
      <c r="AF138" s="212">
        <v>0</v>
      </c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3">
        <v>73</v>
      </c>
      <c r="B139" s="219" t="s">
        <v>331</v>
      </c>
      <c r="C139" s="263" t="s">
        <v>332</v>
      </c>
      <c r="D139" s="221" t="s">
        <v>191</v>
      </c>
      <c r="E139" s="228">
        <v>26.135999999999999</v>
      </c>
      <c r="F139" s="231"/>
      <c r="G139" s="232">
        <f>ROUND(E139*F139,2)</f>
        <v>0</v>
      </c>
      <c r="H139" s="231"/>
      <c r="I139" s="232">
        <f>ROUND(E139*H139,2)</f>
        <v>0</v>
      </c>
      <c r="J139" s="231"/>
      <c r="K139" s="232">
        <f>ROUND(E139*J139,2)</f>
        <v>0</v>
      </c>
      <c r="L139" s="232">
        <v>21</v>
      </c>
      <c r="M139" s="232">
        <f>G139*(1+L139/100)</f>
        <v>0</v>
      </c>
      <c r="N139" s="222">
        <v>0</v>
      </c>
      <c r="O139" s="222">
        <f>ROUND(E139*N139,5)</f>
        <v>0</v>
      </c>
      <c r="P139" s="222">
        <v>0</v>
      </c>
      <c r="Q139" s="222">
        <f>ROUND(E139*P139,5)</f>
        <v>0</v>
      </c>
      <c r="R139" s="222"/>
      <c r="S139" s="222"/>
      <c r="T139" s="223">
        <v>0</v>
      </c>
      <c r="U139" s="222">
        <f>ROUND(E139*T139,2)</f>
        <v>0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136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3">
        <v>74</v>
      </c>
      <c r="B140" s="219" t="s">
        <v>333</v>
      </c>
      <c r="C140" s="263" t="s">
        <v>334</v>
      </c>
      <c r="D140" s="221" t="s">
        <v>191</v>
      </c>
      <c r="E140" s="228">
        <v>66.495000000000005</v>
      </c>
      <c r="F140" s="231"/>
      <c r="G140" s="232">
        <f>ROUND(E140*F140,2)</f>
        <v>0</v>
      </c>
      <c r="H140" s="231"/>
      <c r="I140" s="232">
        <f>ROUND(E140*H140,2)</f>
        <v>0</v>
      </c>
      <c r="J140" s="231"/>
      <c r="K140" s="232">
        <f>ROUND(E140*J140,2)</f>
        <v>0</v>
      </c>
      <c r="L140" s="232">
        <v>21</v>
      </c>
      <c r="M140" s="232">
        <f>G140*(1+L140/100)</f>
        <v>0</v>
      </c>
      <c r="N140" s="222">
        <v>0</v>
      </c>
      <c r="O140" s="222">
        <f>ROUND(E140*N140,5)</f>
        <v>0</v>
      </c>
      <c r="P140" s="222">
        <v>0</v>
      </c>
      <c r="Q140" s="222">
        <f>ROUND(E140*P140,5)</f>
        <v>0</v>
      </c>
      <c r="R140" s="222"/>
      <c r="S140" s="222"/>
      <c r="T140" s="223">
        <v>0</v>
      </c>
      <c r="U140" s="222">
        <f>ROUND(E140*T140,2)</f>
        <v>0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136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3">
        <v>75</v>
      </c>
      <c r="B141" s="219" t="s">
        <v>335</v>
      </c>
      <c r="C141" s="263" t="s">
        <v>336</v>
      </c>
      <c r="D141" s="221" t="s">
        <v>191</v>
      </c>
      <c r="E141" s="228">
        <v>0.87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22">
        <v>0</v>
      </c>
      <c r="O141" s="222">
        <f>ROUND(E141*N141,5)</f>
        <v>0</v>
      </c>
      <c r="P141" s="222">
        <v>0</v>
      </c>
      <c r="Q141" s="222">
        <f>ROUND(E141*P141,5)</f>
        <v>0</v>
      </c>
      <c r="R141" s="222"/>
      <c r="S141" s="222"/>
      <c r="T141" s="223">
        <v>0</v>
      </c>
      <c r="U141" s="222">
        <f>ROUND(E141*T141,2)</f>
        <v>0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136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x14ac:dyDescent="0.2">
      <c r="A142" s="214" t="s">
        <v>131</v>
      </c>
      <c r="B142" s="220" t="s">
        <v>82</v>
      </c>
      <c r="C142" s="265" t="s">
        <v>83</v>
      </c>
      <c r="D142" s="225"/>
      <c r="E142" s="230"/>
      <c r="F142" s="233"/>
      <c r="G142" s="233">
        <f>SUMIF(AE143:AE143,"&lt;&gt;NOR",G143:G143)</f>
        <v>0</v>
      </c>
      <c r="H142" s="233"/>
      <c r="I142" s="233">
        <f>SUM(I143:I143)</f>
        <v>0</v>
      </c>
      <c r="J142" s="233"/>
      <c r="K142" s="233">
        <f>SUM(K143:K143)</f>
        <v>0</v>
      </c>
      <c r="L142" s="233"/>
      <c r="M142" s="233">
        <f>SUM(M143:M143)</f>
        <v>0</v>
      </c>
      <c r="N142" s="226"/>
      <c r="O142" s="226">
        <f>SUM(O143:O143)</f>
        <v>0</v>
      </c>
      <c r="P142" s="226"/>
      <c r="Q142" s="226">
        <f>SUM(Q143:Q143)</f>
        <v>0</v>
      </c>
      <c r="R142" s="226"/>
      <c r="S142" s="226"/>
      <c r="T142" s="227"/>
      <c r="U142" s="226">
        <f>SUM(U143:U143)</f>
        <v>324.61</v>
      </c>
      <c r="AE142" t="s">
        <v>132</v>
      </c>
    </row>
    <row r="143" spans="1:60" outlineLevel="1" x14ac:dyDescent="0.2">
      <c r="A143" s="213">
        <v>76</v>
      </c>
      <c r="B143" s="219" t="s">
        <v>337</v>
      </c>
      <c r="C143" s="263" t="s">
        <v>338</v>
      </c>
      <c r="D143" s="221" t="s">
        <v>191</v>
      </c>
      <c r="E143" s="228">
        <v>380.99700000000001</v>
      </c>
      <c r="F143" s="231"/>
      <c r="G143" s="232">
        <f>ROUND(E143*F143,2)</f>
        <v>0</v>
      </c>
      <c r="H143" s="231"/>
      <c r="I143" s="232">
        <f>ROUND(E143*H143,2)</f>
        <v>0</v>
      </c>
      <c r="J143" s="231"/>
      <c r="K143" s="232">
        <f>ROUND(E143*J143,2)</f>
        <v>0</v>
      </c>
      <c r="L143" s="232">
        <v>21</v>
      </c>
      <c r="M143" s="232">
        <f>G143*(1+L143/100)</f>
        <v>0</v>
      </c>
      <c r="N143" s="222">
        <v>0</v>
      </c>
      <c r="O143" s="222">
        <f>ROUND(E143*N143,5)</f>
        <v>0</v>
      </c>
      <c r="P143" s="222">
        <v>0</v>
      </c>
      <c r="Q143" s="222">
        <f>ROUND(E143*P143,5)</f>
        <v>0</v>
      </c>
      <c r="R143" s="222"/>
      <c r="S143" s="222"/>
      <c r="T143" s="223">
        <v>0.85199999999999998</v>
      </c>
      <c r="U143" s="222">
        <f>ROUND(E143*T143,2)</f>
        <v>324.61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136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">
      <c r="A144" s="214" t="s">
        <v>131</v>
      </c>
      <c r="B144" s="220" t="s">
        <v>84</v>
      </c>
      <c r="C144" s="265" t="s">
        <v>85</v>
      </c>
      <c r="D144" s="225"/>
      <c r="E144" s="230"/>
      <c r="F144" s="233"/>
      <c r="G144" s="233">
        <f>SUMIF(AE145:AE151,"&lt;&gt;NOR",G145:G151)</f>
        <v>0</v>
      </c>
      <c r="H144" s="233"/>
      <c r="I144" s="233">
        <f>SUM(I145:I151)</f>
        <v>0</v>
      </c>
      <c r="J144" s="233"/>
      <c r="K144" s="233">
        <f>SUM(K145:K151)</f>
        <v>0</v>
      </c>
      <c r="L144" s="233"/>
      <c r="M144" s="233">
        <f>SUM(M145:M151)</f>
        <v>0</v>
      </c>
      <c r="N144" s="226"/>
      <c r="O144" s="226">
        <f>SUM(O145:O151)</f>
        <v>1.4709999999999999</v>
      </c>
      <c r="P144" s="226"/>
      <c r="Q144" s="226">
        <f>SUM(Q145:Q151)</f>
        <v>0</v>
      </c>
      <c r="R144" s="226"/>
      <c r="S144" s="226"/>
      <c r="T144" s="227"/>
      <c r="U144" s="226">
        <f>SUM(U145:U151)</f>
        <v>67.44</v>
      </c>
      <c r="AE144" t="s">
        <v>132</v>
      </c>
    </row>
    <row r="145" spans="1:60" ht="22.5" outlineLevel="1" x14ac:dyDescent="0.2">
      <c r="A145" s="213">
        <v>77</v>
      </c>
      <c r="B145" s="219" t="s">
        <v>339</v>
      </c>
      <c r="C145" s="263" t="s">
        <v>340</v>
      </c>
      <c r="D145" s="221" t="s">
        <v>135</v>
      </c>
      <c r="E145" s="228">
        <v>208.405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22">
        <v>3.3E-4</v>
      </c>
      <c r="O145" s="222">
        <f>ROUND(E145*N145,5)</f>
        <v>6.8769999999999998E-2</v>
      </c>
      <c r="P145" s="222">
        <v>0</v>
      </c>
      <c r="Q145" s="222">
        <f>ROUND(E145*P145,5)</f>
        <v>0</v>
      </c>
      <c r="R145" s="222"/>
      <c r="S145" s="222"/>
      <c r="T145" s="223">
        <v>2.75E-2</v>
      </c>
      <c r="U145" s="222">
        <f>ROUND(E145*T145,2)</f>
        <v>5.73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136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/>
      <c r="B146" s="219"/>
      <c r="C146" s="264" t="s">
        <v>341</v>
      </c>
      <c r="D146" s="224"/>
      <c r="E146" s="229">
        <v>208.405</v>
      </c>
      <c r="F146" s="232"/>
      <c r="G146" s="232"/>
      <c r="H146" s="232"/>
      <c r="I146" s="232"/>
      <c r="J146" s="232"/>
      <c r="K146" s="232"/>
      <c r="L146" s="232"/>
      <c r="M146" s="232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138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2.5" outlineLevel="1" x14ac:dyDescent="0.2">
      <c r="A147" s="213">
        <v>78</v>
      </c>
      <c r="B147" s="219" t="s">
        <v>342</v>
      </c>
      <c r="C147" s="263" t="s">
        <v>343</v>
      </c>
      <c r="D147" s="221" t="s">
        <v>135</v>
      </c>
      <c r="E147" s="228">
        <v>36.5</v>
      </c>
      <c r="F147" s="231"/>
      <c r="G147" s="232">
        <f>ROUND(E147*F147,2)</f>
        <v>0</v>
      </c>
      <c r="H147" s="231"/>
      <c r="I147" s="232">
        <f>ROUND(E147*H147,2)</f>
        <v>0</v>
      </c>
      <c r="J147" s="231"/>
      <c r="K147" s="232">
        <f>ROUND(E147*J147,2)</f>
        <v>0</v>
      </c>
      <c r="L147" s="232">
        <v>21</v>
      </c>
      <c r="M147" s="232">
        <f>G147*(1+L147/100)</f>
        <v>0</v>
      </c>
      <c r="N147" s="222">
        <v>5.1999999999999995E-4</v>
      </c>
      <c r="O147" s="222">
        <f>ROUND(E147*N147,5)</f>
        <v>1.898E-2</v>
      </c>
      <c r="P147" s="222">
        <v>0</v>
      </c>
      <c r="Q147" s="222">
        <f>ROUND(E147*P147,5)</f>
        <v>0</v>
      </c>
      <c r="R147" s="222"/>
      <c r="S147" s="222"/>
      <c r="T147" s="223">
        <v>4.9000000000000002E-2</v>
      </c>
      <c r="U147" s="222">
        <f>ROUND(E147*T147,2)</f>
        <v>1.79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136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/>
      <c r="B148" s="219"/>
      <c r="C148" s="264" t="s">
        <v>344</v>
      </c>
      <c r="D148" s="224"/>
      <c r="E148" s="229">
        <v>36.5</v>
      </c>
      <c r="F148" s="232"/>
      <c r="G148" s="232"/>
      <c r="H148" s="232"/>
      <c r="I148" s="232"/>
      <c r="J148" s="232"/>
      <c r="K148" s="232"/>
      <c r="L148" s="232"/>
      <c r="M148" s="232"/>
      <c r="N148" s="222"/>
      <c r="O148" s="222"/>
      <c r="P148" s="222"/>
      <c r="Q148" s="222"/>
      <c r="R148" s="222"/>
      <c r="S148" s="222"/>
      <c r="T148" s="223"/>
      <c r="U148" s="22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138</v>
      </c>
      <c r="AF148" s="212">
        <v>0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ht="22.5" outlineLevel="1" x14ac:dyDescent="0.2">
      <c r="A149" s="213">
        <v>79</v>
      </c>
      <c r="B149" s="219" t="s">
        <v>345</v>
      </c>
      <c r="C149" s="263" t="s">
        <v>346</v>
      </c>
      <c r="D149" s="221" t="s">
        <v>135</v>
      </c>
      <c r="E149" s="228">
        <v>208.405</v>
      </c>
      <c r="F149" s="231"/>
      <c r="G149" s="232">
        <f>ROUND(E149*F149,2)</f>
        <v>0</v>
      </c>
      <c r="H149" s="231"/>
      <c r="I149" s="232">
        <f>ROUND(E149*H149,2)</f>
        <v>0</v>
      </c>
      <c r="J149" s="231"/>
      <c r="K149" s="232">
        <f>ROUND(E149*J149,2)</f>
        <v>0</v>
      </c>
      <c r="L149" s="232">
        <v>21</v>
      </c>
      <c r="M149" s="232">
        <f>G149*(1+L149/100)</f>
        <v>0</v>
      </c>
      <c r="N149" s="222">
        <v>5.5900000000000004E-3</v>
      </c>
      <c r="O149" s="222">
        <f>ROUND(E149*N149,5)</f>
        <v>1.1649799999999999</v>
      </c>
      <c r="P149" s="222">
        <v>0</v>
      </c>
      <c r="Q149" s="222">
        <f>ROUND(E149*P149,5)</f>
        <v>0</v>
      </c>
      <c r="R149" s="222"/>
      <c r="S149" s="222"/>
      <c r="T149" s="223">
        <v>0.22991</v>
      </c>
      <c r="U149" s="222">
        <f>ROUND(E149*T149,2)</f>
        <v>47.91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136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13">
        <v>80</v>
      </c>
      <c r="B150" s="219" t="s">
        <v>347</v>
      </c>
      <c r="C150" s="263" t="s">
        <v>348</v>
      </c>
      <c r="D150" s="221" t="s">
        <v>135</v>
      </c>
      <c r="E150" s="228">
        <v>36.5</v>
      </c>
      <c r="F150" s="231"/>
      <c r="G150" s="232">
        <f>ROUND(E150*F150,2)</f>
        <v>0</v>
      </c>
      <c r="H150" s="231"/>
      <c r="I150" s="232">
        <f>ROUND(E150*H150,2)</f>
        <v>0</v>
      </c>
      <c r="J150" s="231"/>
      <c r="K150" s="232">
        <f>ROUND(E150*J150,2)</f>
        <v>0</v>
      </c>
      <c r="L150" s="232">
        <v>21</v>
      </c>
      <c r="M150" s="232">
        <f>G150*(1+L150/100)</f>
        <v>0</v>
      </c>
      <c r="N150" s="222">
        <v>5.9800000000000001E-3</v>
      </c>
      <c r="O150" s="222">
        <f>ROUND(E150*N150,5)</f>
        <v>0.21826999999999999</v>
      </c>
      <c r="P150" s="222">
        <v>0</v>
      </c>
      <c r="Q150" s="222">
        <f>ROUND(E150*P150,5)</f>
        <v>0</v>
      </c>
      <c r="R150" s="222"/>
      <c r="S150" s="222"/>
      <c r="T150" s="223">
        <v>0.26600000000000001</v>
      </c>
      <c r="U150" s="222">
        <f>ROUND(E150*T150,2)</f>
        <v>9.7100000000000009</v>
      </c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136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3">
        <v>81</v>
      </c>
      <c r="B151" s="219" t="s">
        <v>349</v>
      </c>
      <c r="C151" s="263" t="s">
        <v>350</v>
      </c>
      <c r="D151" s="221" t="s">
        <v>191</v>
      </c>
      <c r="E151" s="228">
        <v>1.47</v>
      </c>
      <c r="F151" s="231"/>
      <c r="G151" s="232">
        <f>ROUND(E151*F151,2)</f>
        <v>0</v>
      </c>
      <c r="H151" s="231"/>
      <c r="I151" s="232">
        <f>ROUND(E151*H151,2)</f>
        <v>0</v>
      </c>
      <c r="J151" s="231"/>
      <c r="K151" s="232">
        <f>ROUND(E151*J151,2)</f>
        <v>0</v>
      </c>
      <c r="L151" s="232">
        <v>21</v>
      </c>
      <c r="M151" s="232">
        <f>G151*(1+L151/100)</f>
        <v>0</v>
      </c>
      <c r="N151" s="222">
        <v>0</v>
      </c>
      <c r="O151" s="222">
        <f>ROUND(E151*N151,5)</f>
        <v>0</v>
      </c>
      <c r="P151" s="222">
        <v>0</v>
      </c>
      <c r="Q151" s="222">
        <f>ROUND(E151*P151,5)</f>
        <v>0</v>
      </c>
      <c r="R151" s="222"/>
      <c r="S151" s="222"/>
      <c r="T151" s="223">
        <v>1.5669999999999999</v>
      </c>
      <c r="U151" s="222">
        <f>ROUND(E151*T151,2)</f>
        <v>2.2999999999999998</v>
      </c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136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x14ac:dyDescent="0.2">
      <c r="A152" s="214" t="s">
        <v>131</v>
      </c>
      <c r="B152" s="220" t="s">
        <v>86</v>
      </c>
      <c r="C152" s="265" t="s">
        <v>87</v>
      </c>
      <c r="D152" s="225"/>
      <c r="E152" s="230"/>
      <c r="F152" s="233"/>
      <c r="G152" s="233">
        <f>SUMIF(AE153:AE163,"&lt;&gt;NOR",G153:G163)</f>
        <v>0</v>
      </c>
      <c r="H152" s="233"/>
      <c r="I152" s="233">
        <f>SUM(I153:I163)</f>
        <v>0</v>
      </c>
      <c r="J152" s="233"/>
      <c r="K152" s="233">
        <f>SUM(K153:K163)</f>
        <v>0</v>
      </c>
      <c r="L152" s="233"/>
      <c r="M152" s="233">
        <f>SUM(M153:M163)</f>
        <v>0</v>
      </c>
      <c r="N152" s="226"/>
      <c r="O152" s="226">
        <f>SUM(O153:O163)</f>
        <v>0.83645999999999998</v>
      </c>
      <c r="P152" s="226"/>
      <c r="Q152" s="226">
        <f>SUM(Q153:Q163)</f>
        <v>0</v>
      </c>
      <c r="R152" s="226"/>
      <c r="S152" s="226"/>
      <c r="T152" s="227"/>
      <c r="U152" s="226">
        <f>SUM(U153:U163)</f>
        <v>231.36999999999998</v>
      </c>
      <c r="AE152" t="s">
        <v>132</v>
      </c>
    </row>
    <row r="153" spans="1:60" ht="22.5" outlineLevel="1" x14ac:dyDescent="0.2">
      <c r="A153" s="213">
        <v>82</v>
      </c>
      <c r="B153" s="219" t="s">
        <v>351</v>
      </c>
      <c r="C153" s="263" t="s">
        <v>352</v>
      </c>
      <c r="D153" s="221" t="s">
        <v>135</v>
      </c>
      <c r="E153" s="228">
        <v>202.8</v>
      </c>
      <c r="F153" s="231"/>
      <c r="G153" s="232">
        <f>ROUND(E153*F153,2)</f>
        <v>0</v>
      </c>
      <c r="H153" s="231"/>
      <c r="I153" s="232">
        <f>ROUND(E153*H153,2)</f>
        <v>0</v>
      </c>
      <c r="J153" s="231"/>
      <c r="K153" s="232">
        <f>ROUND(E153*J153,2)</f>
        <v>0</v>
      </c>
      <c r="L153" s="232">
        <v>21</v>
      </c>
      <c r="M153" s="232">
        <f>G153*(1+L153/100)</f>
        <v>0</v>
      </c>
      <c r="N153" s="222">
        <v>0</v>
      </c>
      <c r="O153" s="222">
        <f>ROUND(E153*N153,5)</f>
        <v>0</v>
      </c>
      <c r="P153" s="222">
        <v>0</v>
      </c>
      <c r="Q153" s="222">
        <f>ROUND(E153*P153,5)</f>
        <v>0</v>
      </c>
      <c r="R153" s="222"/>
      <c r="S153" s="222"/>
      <c r="T153" s="223">
        <v>0.84799999999999998</v>
      </c>
      <c r="U153" s="222">
        <f>ROUND(E153*T153,2)</f>
        <v>171.97</v>
      </c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136</v>
      </c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3">
        <v>83</v>
      </c>
      <c r="B154" s="219" t="s">
        <v>353</v>
      </c>
      <c r="C154" s="263" t="s">
        <v>354</v>
      </c>
      <c r="D154" s="221" t="s">
        <v>135</v>
      </c>
      <c r="E154" s="228">
        <v>233.22</v>
      </c>
      <c r="F154" s="231"/>
      <c r="G154" s="232">
        <f>ROUND(E154*F154,2)</f>
        <v>0</v>
      </c>
      <c r="H154" s="231"/>
      <c r="I154" s="232">
        <f>ROUND(E154*H154,2)</f>
        <v>0</v>
      </c>
      <c r="J154" s="231"/>
      <c r="K154" s="232">
        <f>ROUND(E154*J154,2)</f>
        <v>0</v>
      </c>
      <c r="L154" s="232">
        <v>21</v>
      </c>
      <c r="M154" s="232">
        <f>G154*(1+L154/100)</f>
        <v>0</v>
      </c>
      <c r="N154" s="222">
        <v>2.3E-3</v>
      </c>
      <c r="O154" s="222">
        <f>ROUND(E154*N154,5)</f>
        <v>0.53641000000000005</v>
      </c>
      <c r="P154" s="222">
        <v>0</v>
      </c>
      <c r="Q154" s="222">
        <f>ROUND(E154*P154,5)</f>
        <v>0</v>
      </c>
      <c r="R154" s="222"/>
      <c r="S154" s="222"/>
      <c r="T154" s="223">
        <v>0</v>
      </c>
      <c r="U154" s="222">
        <f>ROUND(E154*T154,2)</f>
        <v>0</v>
      </c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246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3"/>
      <c r="B155" s="219"/>
      <c r="C155" s="264" t="s">
        <v>355</v>
      </c>
      <c r="D155" s="224"/>
      <c r="E155" s="229">
        <v>233.22</v>
      </c>
      <c r="F155" s="232"/>
      <c r="G155" s="232"/>
      <c r="H155" s="232"/>
      <c r="I155" s="232"/>
      <c r="J155" s="232"/>
      <c r="K155" s="232"/>
      <c r="L155" s="232"/>
      <c r="M155" s="232"/>
      <c r="N155" s="222"/>
      <c r="O155" s="222"/>
      <c r="P155" s="222"/>
      <c r="Q155" s="222"/>
      <c r="R155" s="222"/>
      <c r="S155" s="222"/>
      <c r="T155" s="223"/>
      <c r="U155" s="22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138</v>
      </c>
      <c r="AF155" s="212">
        <v>0</v>
      </c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2.5" outlineLevel="1" x14ac:dyDescent="0.2">
      <c r="A156" s="213">
        <v>84</v>
      </c>
      <c r="B156" s="219" t="s">
        <v>356</v>
      </c>
      <c r="C156" s="263" t="s">
        <v>357</v>
      </c>
      <c r="D156" s="221" t="s">
        <v>135</v>
      </c>
      <c r="E156" s="228">
        <v>202.8</v>
      </c>
      <c r="F156" s="231"/>
      <c r="G156" s="232">
        <f>ROUND(E156*F156,2)</f>
        <v>0</v>
      </c>
      <c r="H156" s="231"/>
      <c r="I156" s="232">
        <f>ROUND(E156*H156,2)</f>
        <v>0</v>
      </c>
      <c r="J156" s="231"/>
      <c r="K156" s="232">
        <f>ROUND(E156*J156,2)</f>
        <v>0</v>
      </c>
      <c r="L156" s="232">
        <v>21</v>
      </c>
      <c r="M156" s="232">
        <f>G156*(1+L156/100)</f>
        <v>0</v>
      </c>
      <c r="N156" s="222">
        <v>3.0000000000000001E-5</v>
      </c>
      <c r="O156" s="222">
        <f>ROUND(E156*N156,5)</f>
        <v>6.0800000000000003E-3</v>
      </c>
      <c r="P156" s="222">
        <v>0</v>
      </c>
      <c r="Q156" s="222">
        <f>ROUND(E156*P156,5)</f>
        <v>0</v>
      </c>
      <c r="R156" s="222"/>
      <c r="S156" s="222"/>
      <c r="T156" s="223">
        <v>0.11765</v>
      </c>
      <c r="U156" s="222">
        <f>ROUND(E156*T156,2)</f>
        <v>23.86</v>
      </c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136</v>
      </c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>
        <v>85</v>
      </c>
      <c r="B157" s="219" t="s">
        <v>358</v>
      </c>
      <c r="C157" s="263" t="s">
        <v>359</v>
      </c>
      <c r="D157" s="221" t="s">
        <v>135</v>
      </c>
      <c r="E157" s="228">
        <v>233.22</v>
      </c>
      <c r="F157" s="231"/>
      <c r="G157" s="232">
        <f>ROUND(E157*F157,2)</f>
        <v>0</v>
      </c>
      <c r="H157" s="231"/>
      <c r="I157" s="232">
        <f>ROUND(E157*H157,2)</f>
        <v>0</v>
      </c>
      <c r="J157" s="231"/>
      <c r="K157" s="232">
        <f>ROUND(E157*J157,2)</f>
        <v>0</v>
      </c>
      <c r="L157" s="232">
        <v>21</v>
      </c>
      <c r="M157" s="232">
        <f>G157*(1+L157/100)</f>
        <v>0</v>
      </c>
      <c r="N157" s="222">
        <v>2.9999999999999997E-4</v>
      </c>
      <c r="O157" s="222">
        <f>ROUND(E157*N157,5)</f>
        <v>6.9970000000000004E-2</v>
      </c>
      <c r="P157" s="222">
        <v>0</v>
      </c>
      <c r="Q157" s="222">
        <f>ROUND(E157*P157,5)</f>
        <v>0</v>
      </c>
      <c r="R157" s="222"/>
      <c r="S157" s="222"/>
      <c r="T157" s="223">
        <v>0</v>
      </c>
      <c r="U157" s="222">
        <f>ROUND(E157*T157,2)</f>
        <v>0</v>
      </c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246</v>
      </c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/>
      <c r="B158" s="219"/>
      <c r="C158" s="264" t="s">
        <v>355</v>
      </c>
      <c r="D158" s="224"/>
      <c r="E158" s="229">
        <v>233.22</v>
      </c>
      <c r="F158" s="232"/>
      <c r="G158" s="232"/>
      <c r="H158" s="232"/>
      <c r="I158" s="232"/>
      <c r="J158" s="232"/>
      <c r="K158" s="232"/>
      <c r="L158" s="232"/>
      <c r="M158" s="232"/>
      <c r="N158" s="222"/>
      <c r="O158" s="222"/>
      <c r="P158" s="222"/>
      <c r="Q158" s="222"/>
      <c r="R158" s="222"/>
      <c r="S158" s="222"/>
      <c r="T158" s="223"/>
      <c r="U158" s="22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138</v>
      </c>
      <c r="AF158" s="212">
        <v>0</v>
      </c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>
        <v>86</v>
      </c>
      <c r="B159" s="219" t="s">
        <v>360</v>
      </c>
      <c r="C159" s="263" t="s">
        <v>361</v>
      </c>
      <c r="D159" s="221" t="s">
        <v>143</v>
      </c>
      <c r="E159" s="228">
        <v>50</v>
      </c>
      <c r="F159" s="231"/>
      <c r="G159" s="232">
        <f>ROUND(E159*F159,2)</f>
        <v>0</v>
      </c>
      <c r="H159" s="231"/>
      <c r="I159" s="232">
        <f>ROUND(E159*H159,2)</f>
        <v>0</v>
      </c>
      <c r="J159" s="231"/>
      <c r="K159" s="232">
        <f>ROUND(E159*J159,2)</f>
        <v>0</v>
      </c>
      <c r="L159" s="232">
        <v>21</v>
      </c>
      <c r="M159" s="232">
        <f>G159*(1+L159/100)</f>
        <v>0</v>
      </c>
      <c r="N159" s="222">
        <v>1.8400000000000001E-3</v>
      </c>
      <c r="O159" s="222">
        <f>ROUND(E159*N159,5)</f>
        <v>9.1999999999999998E-2</v>
      </c>
      <c r="P159" s="222">
        <v>0</v>
      </c>
      <c r="Q159" s="222">
        <f>ROUND(E159*P159,5)</f>
        <v>0</v>
      </c>
      <c r="R159" s="222"/>
      <c r="S159" s="222"/>
      <c r="T159" s="223">
        <v>0.252</v>
      </c>
      <c r="U159" s="222">
        <f>ROUND(E159*T159,2)</f>
        <v>12.6</v>
      </c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136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3">
        <v>87</v>
      </c>
      <c r="B160" s="219" t="s">
        <v>362</v>
      </c>
      <c r="C160" s="263" t="s">
        <v>363</v>
      </c>
      <c r="D160" s="221" t="s">
        <v>143</v>
      </c>
      <c r="E160" s="228">
        <v>60.1</v>
      </c>
      <c r="F160" s="231"/>
      <c r="G160" s="232">
        <f>ROUND(E160*F160,2)</f>
        <v>0</v>
      </c>
      <c r="H160" s="231"/>
      <c r="I160" s="232">
        <f>ROUND(E160*H160,2)</f>
        <v>0</v>
      </c>
      <c r="J160" s="231"/>
      <c r="K160" s="232">
        <f>ROUND(E160*J160,2)</f>
        <v>0</v>
      </c>
      <c r="L160" s="232">
        <v>21</v>
      </c>
      <c r="M160" s="232">
        <f>G160*(1+L160/100)</f>
        <v>0</v>
      </c>
      <c r="N160" s="222">
        <v>1.8400000000000001E-3</v>
      </c>
      <c r="O160" s="222">
        <f>ROUND(E160*N160,5)</f>
        <v>0.11058</v>
      </c>
      <c r="P160" s="222">
        <v>0</v>
      </c>
      <c r="Q160" s="222">
        <f>ROUND(E160*P160,5)</f>
        <v>0</v>
      </c>
      <c r="R160" s="222"/>
      <c r="S160" s="222"/>
      <c r="T160" s="223">
        <v>0.252</v>
      </c>
      <c r="U160" s="222">
        <f>ROUND(E160*T160,2)</f>
        <v>15.15</v>
      </c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136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3">
        <v>88</v>
      </c>
      <c r="B161" s="219" t="s">
        <v>364</v>
      </c>
      <c r="C161" s="263" t="s">
        <v>365</v>
      </c>
      <c r="D161" s="221" t="s">
        <v>143</v>
      </c>
      <c r="E161" s="228">
        <v>16.100000000000001</v>
      </c>
      <c r="F161" s="231"/>
      <c r="G161" s="232">
        <f>ROUND(E161*F161,2)</f>
        <v>0</v>
      </c>
      <c r="H161" s="231"/>
      <c r="I161" s="232">
        <f>ROUND(E161*H161,2)</f>
        <v>0</v>
      </c>
      <c r="J161" s="231"/>
      <c r="K161" s="232">
        <f>ROUND(E161*J161,2)</f>
        <v>0</v>
      </c>
      <c r="L161" s="232">
        <v>21</v>
      </c>
      <c r="M161" s="232">
        <f>G161*(1+L161/100)</f>
        <v>0</v>
      </c>
      <c r="N161" s="222">
        <v>7.6000000000000004E-4</v>
      </c>
      <c r="O161" s="222">
        <f>ROUND(E161*N161,5)</f>
        <v>1.2239999999999999E-2</v>
      </c>
      <c r="P161" s="222">
        <v>0</v>
      </c>
      <c r="Q161" s="222">
        <f>ROUND(E161*P161,5)</f>
        <v>0</v>
      </c>
      <c r="R161" s="222"/>
      <c r="S161" s="222"/>
      <c r="T161" s="223">
        <v>0.189</v>
      </c>
      <c r="U161" s="222">
        <f>ROUND(E161*T161,2)</f>
        <v>3.04</v>
      </c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136</v>
      </c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3">
        <v>89</v>
      </c>
      <c r="B162" s="219" t="s">
        <v>366</v>
      </c>
      <c r="C162" s="263" t="s">
        <v>367</v>
      </c>
      <c r="D162" s="221" t="s">
        <v>143</v>
      </c>
      <c r="E162" s="228">
        <v>16.100000000000001</v>
      </c>
      <c r="F162" s="231"/>
      <c r="G162" s="232">
        <f>ROUND(E162*F162,2)</f>
        <v>0</v>
      </c>
      <c r="H162" s="231"/>
      <c r="I162" s="232">
        <f>ROUND(E162*H162,2)</f>
        <v>0</v>
      </c>
      <c r="J162" s="231"/>
      <c r="K162" s="232">
        <f>ROUND(E162*J162,2)</f>
        <v>0</v>
      </c>
      <c r="L162" s="232">
        <v>21</v>
      </c>
      <c r="M162" s="232">
        <f>G162*(1+L162/100)</f>
        <v>0</v>
      </c>
      <c r="N162" s="222">
        <v>5.6999999999999998E-4</v>
      </c>
      <c r="O162" s="222">
        <f>ROUND(E162*N162,5)</f>
        <v>9.1800000000000007E-3</v>
      </c>
      <c r="P162" s="222">
        <v>0</v>
      </c>
      <c r="Q162" s="222">
        <f>ROUND(E162*P162,5)</f>
        <v>0</v>
      </c>
      <c r="R162" s="222"/>
      <c r="S162" s="222"/>
      <c r="T162" s="223">
        <v>0.189</v>
      </c>
      <c r="U162" s="222">
        <f>ROUND(E162*T162,2)</f>
        <v>3.04</v>
      </c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136</v>
      </c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3">
        <v>90</v>
      </c>
      <c r="B163" s="219" t="s">
        <v>368</v>
      </c>
      <c r="C163" s="263" t="s">
        <v>369</v>
      </c>
      <c r="D163" s="221" t="s">
        <v>191</v>
      </c>
      <c r="E163" s="228">
        <v>0.83599999999999997</v>
      </c>
      <c r="F163" s="231"/>
      <c r="G163" s="232">
        <f>ROUND(E163*F163,2)</f>
        <v>0</v>
      </c>
      <c r="H163" s="231"/>
      <c r="I163" s="232">
        <f>ROUND(E163*H163,2)</f>
        <v>0</v>
      </c>
      <c r="J163" s="231"/>
      <c r="K163" s="232">
        <f>ROUND(E163*J163,2)</f>
        <v>0</v>
      </c>
      <c r="L163" s="232">
        <v>21</v>
      </c>
      <c r="M163" s="232">
        <f>G163*(1+L163/100)</f>
        <v>0</v>
      </c>
      <c r="N163" s="222">
        <v>0</v>
      </c>
      <c r="O163" s="222">
        <f>ROUND(E163*N163,5)</f>
        <v>0</v>
      </c>
      <c r="P163" s="222">
        <v>0</v>
      </c>
      <c r="Q163" s="222">
        <f>ROUND(E163*P163,5)</f>
        <v>0</v>
      </c>
      <c r="R163" s="222"/>
      <c r="S163" s="222"/>
      <c r="T163" s="223">
        <v>2.048</v>
      </c>
      <c r="U163" s="222">
        <f>ROUND(E163*T163,2)</f>
        <v>1.71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136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x14ac:dyDescent="0.2">
      <c r="A164" s="214" t="s">
        <v>131</v>
      </c>
      <c r="B164" s="220" t="s">
        <v>88</v>
      </c>
      <c r="C164" s="265" t="s">
        <v>89</v>
      </c>
      <c r="D164" s="225"/>
      <c r="E164" s="230"/>
      <c r="F164" s="233"/>
      <c r="G164" s="233">
        <f>SUMIF(AE165:AE176,"&lt;&gt;NOR",G165:G176)</f>
        <v>0</v>
      </c>
      <c r="H164" s="233"/>
      <c r="I164" s="233">
        <f>SUM(I165:I176)</f>
        <v>0</v>
      </c>
      <c r="J164" s="233"/>
      <c r="K164" s="233">
        <f>SUM(K165:K176)</f>
        <v>0</v>
      </c>
      <c r="L164" s="233"/>
      <c r="M164" s="233">
        <f>SUM(M165:M176)</f>
        <v>0</v>
      </c>
      <c r="N164" s="226"/>
      <c r="O164" s="226">
        <f>SUM(O165:O176)</f>
        <v>2.8152600000000003</v>
      </c>
      <c r="P164" s="226"/>
      <c r="Q164" s="226">
        <f>SUM(Q165:Q176)</f>
        <v>0</v>
      </c>
      <c r="R164" s="226"/>
      <c r="S164" s="226"/>
      <c r="T164" s="227"/>
      <c r="U164" s="226">
        <f>SUM(U165:U176)</f>
        <v>259.94000000000005</v>
      </c>
      <c r="AE164" t="s">
        <v>132</v>
      </c>
    </row>
    <row r="165" spans="1:60" ht="22.5" outlineLevel="1" x14ac:dyDescent="0.2">
      <c r="A165" s="213">
        <v>91</v>
      </c>
      <c r="B165" s="219" t="s">
        <v>370</v>
      </c>
      <c r="C165" s="263" t="s">
        <v>371</v>
      </c>
      <c r="D165" s="221" t="s">
        <v>135</v>
      </c>
      <c r="E165" s="228">
        <v>332.86</v>
      </c>
      <c r="F165" s="231"/>
      <c r="G165" s="232">
        <f>ROUND(E165*F165,2)</f>
        <v>0</v>
      </c>
      <c r="H165" s="231"/>
      <c r="I165" s="232">
        <f>ROUND(E165*H165,2)</f>
        <v>0</v>
      </c>
      <c r="J165" s="231"/>
      <c r="K165" s="232">
        <f>ROUND(E165*J165,2)</f>
        <v>0</v>
      </c>
      <c r="L165" s="232">
        <v>21</v>
      </c>
      <c r="M165" s="232">
        <f>G165*(1+L165/100)</f>
        <v>0</v>
      </c>
      <c r="N165" s="222">
        <v>0</v>
      </c>
      <c r="O165" s="222">
        <f>ROUND(E165*N165,5)</f>
        <v>0</v>
      </c>
      <c r="P165" s="222">
        <v>0</v>
      </c>
      <c r="Q165" s="222">
        <f>ROUND(E165*P165,5)</f>
        <v>0</v>
      </c>
      <c r="R165" s="222"/>
      <c r="S165" s="222"/>
      <c r="T165" s="223">
        <v>0.15</v>
      </c>
      <c r="U165" s="222">
        <f>ROUND(E165*T165,2)</f>
        <v>49.93</v>
      </c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136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/>
      <c r="B166" s="219"/>
      <c r="C166" s="264" t="s">
        <v>372</v>
      </c>
      <c r="D166" s="224"/>
      <c r="E166" s="229">
        <v>332.86</v>
      </c>
      <c r="F166" s="232"/>
      <c r="G166" s="232"/>
      <c r="H166" s="232"/>
      <c r="I166" s="232"/>
      <c r="J166" s="232"/>
      <c r="K166" s="232"/>
      <c r="L166" s="232"/>
      <c r="M166" s="232"/>
      <c r="N166" s="222"/>
      <c r="O166" s="222"/>
      <c r="P166" s="222"/>
      <c r="Q166" s="222"/>
      <c r="R166" s="222"/>
      <c r="S166" s="222"/>
      <c r="T166" s="223"/>
      <c r="U166" s="22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138</v>
      </c>
      <c r="AF166" s="212">
        <v>0</v>
      </c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3">
        <v>92</v>
      </c>
      <c r="B167" s="219" t="s">
        <v>373</v>
      </c>
      <c r="C167" s="263" t="s">
        <v>374</v>
      </c>
      <c r="D167" s="221" t="s">
        <v>150</v>
      </c>
      <c r="E167" s="228">
        <v>19.971599999999999</v>
      </c>
      <c r="F167" s="231"/>
      <c r="G167" s="232">
        <f>ROUND(E167*F167,2)</f>
        <v>0</v>
      </c>
      <c r="H167" s="231"/>
      <c r="I167" s="232">
        <f>ROUND(E167*H167,2)</f>
        <v>0</v>
      </c>
      <c r="J167" s="231"/>
      <c r="K167" s="232">
        <f>ROUND(E167*J167,2)</f>
        <v>0</v>
      </c>
      <c r="L167" s="232">
        <v>21</v>
      </c>
      <c r="M167" s="232">
        <f>G167*(1+L167/100)</f>
        <v>0</v>
      </c>
      <c r="N167" s="222">
        <v>0.02</v>
      </c>
      <c r="O167" s="222">
        <f>ROUND(E167*N167,5)</f>
        <v>0.39943000000000001</v>
      </c>
      <c r="P167" s="222">
        <v>0</v>
      </c>
      <c r="Q167" s="222">
        <f>ROUND(E167*P167,5)</f>
        <v>0</v>
      </c>
      <c r="R167" s="222"/>
      <c r="S167" s="222"/>
      <c r="T167" s="223">
        <v>0</v>
      </c>
      <c r="U167" s="222">
        <f>ROUND(E167*T167,2)</f>
        <v>0</v>
      </c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246</v>
      </c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3"/>
      <c r="B168" s="219"/>
      <c r="C168" s="264" t="s">
        <v>375</v>
      </c>
      <c r="D168" s="224"/>
      <c r="E168" s="229">
        <v>19.971599999999999</v>
      </c>
      <c r="F168" s="232"/>
      <c r="G168" s="232"/>
      <c r="H168" s="232"/>
      <c r="I168" s="232"/>
      <c r="J168" s="232"/>
      <c r="K168" s="232"/>
      <c r="L168" s="232"/>
      <c r="M168" s="232"/>
      <c r="N168" s="222"/>
      <c r="O168" s="222"/>
      <c r="P168" s="222"/>
      <c r="Q168" s="222"/>
      <c r="R168" s="222"/>
      <c r="S168" s="222"/>
      <c r="T168" s="223"/>
      <c r="U168" s="22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138</v>
      </c>
      <c r="AF168" s="212">
        <v>0</v>
      </c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3">
        <v>93</v>
      </c>
      <c r="B169" s="219" t="s">
        <v>376</v>
      </c>
      <c r="C169" s="263" t="s">
        <v>377</v>
      </c>
      <c r="D169" s="221" t="s">
        <v>135</v>
      </c>
      <c r="E169" s="228">
        <v>213.83</v>
      </c>
      <c r="F169" s="231"/>
      <c r="G169" s="232">
        <f>ROUND(E169*F169,2)</f>
        <v>0</v>
      </c>
      <c r="H169" s="231"/>
      <c r="I169" s="232">
        <f>ROUND(E169*H169,2)</f>
        <v>0</v>
      </c>
      <c r="J169" s="231"/>
      <c r="K169" s="232">
        <f>ROUND(E169*J169,2)</f>
        <v>0</v>
      </c>
      <c r="L169" s="232">
        <v>21</v>
      </c>
      <c r="M169" s="232">
        <f>G169*(1+L169/100)</f>
        <v>0</v>
      </c>
      <c r="N169" s="222">
        <v>1.0000000000000001E-5</v>
      </c>
      <c r="O169" s="222">
        <f>ROUND(E169*N169,5)</f>
        <v>2.14E-3</v>
      </c>
      <c r="P169" s="222">
        <v>0</v>
      </c>
      <c r="Q169" s="222">
        <f>ROUND(E169*P169,5)</f>
        <v>0</v>
      </c>
      <c r="R169" s="222"/>
      <c r="S169" s="222"/>
      <c r="T169" s="223">
        <v>7.0000000000000007E-2</v>
      </c>
      <c r="U169" s="222">
        <f>ROUND(E169*T169,2)</f>
        <v>14.97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136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3"/>
      <c r="B170" s="219"/>
      <c r="C170" s="264" t="s">
        <v>378</v>
      </c>
      <c r="D170" s="224"/>
      <c r="E170" s="229">
        <v>213.83</v>
      </c>
      <c r="F170" s="232"/>
      <c r="G170" s="232"/>
      <c r="H170" s="232"/>
      <c r="I170" s="232"/>
      <c r="J170" s="232"/>
      <c r="K170" s="232"/>
      <c r="L170" s="232"/>
      <c r="M170" s="232"/>
      <c r="N170" s="222"/>
      <c r="O170" s="222"/>
      <c r="P170" s="222"/>
      <c r="Q170" s="222"/>
      <c r="R170" s="222"/>
      <c r="S170" s="222"/>
      <c r="T170" s="223"/>
      <c r="U170" s="22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138</v>
      </c>
      <c r="AF170" s="212">
        <v>0</v>
      </c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2.5" outlineLevel="1" x14ac:dyDescent="0.2">
      <c r="A171" s="213">
        <v>94</v>
      </c>
      <c r="B171" s="219" t="s">
        <v>379</v>
      </c>
      <c r="C171" s="263" t="s">
        <v>380</v>
      </c>
      <c r="D171" s="221" t="s">
        <v>135</v>
      </c>
      <c r="E171" s="228">
        <v>195.67</v>
      </c>
      <c r="F171" s="231"/>
      <c r="G171" s="232">
        <f>ROUND(E171*F171,2)</f>
        <v>0</v>
      </c>
      <c r="H171" s="231"/>
      <c r="I171" s="232">
        <f>ROUND(E171*H171,2)</f>
        <v>0</v>
      </c>
      <c r="J171" s="231"/>
      <c r="K171" s="232">
        <f>ROUND(E171*J171,2)</f>
        <v>0</v>
      </c>
      <c r="L171" s="232">
        <v>21</v>
      </c>
      <c r="M171" s="232">
        <f>G171*(1+L171/100)</f>
        <v>0</v>
      </c>
      <c r="N171" s="222">
        <v>6.3400000000000001E-3</v>
      </c>
      <c r="O171" s="222">
        <f>ROUND(E171*N171,5)</f>
        <v>1.24055</v>
      </c>
      <c r="P171" s="222">
        <v>0</v>
      </c>
      <c r="Q171" s="222">
        <f>ROUND(E171*P171,5)</f>
        <v>0</v>
      </c>
      <c r="R171" s="222"/>
      <c r="S171" s="222"/>
      <c r="T171" s="223">
        <v>0.46200000000000002</v>
      </c>
      <c r="U171" s="222">
        <f>ROUND(E171*T171,2)</f>
        <v>90.4</v>
      </c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136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2.5" outlineLevel="1" x14ac:dyDescent="0.2">
      <c r="A172" s="213">
        <v>95</v>
      </c>
      <c r="B172" s="219" t="s">
        <v>381</v>
      </c>
      <c r="C172" s="263" t="s">
        <v>382</v>
      </c>
      <c r="D172" s="221" t="s">
        <v>135</v>
      </c>
      <c r="E172" s="228">
        <v>195.67</v>
      </c>
      <c r="F172" s="231"/>
      <c r="G172" s="232">
        <f>ROUND(E172*F172,2)</f>
        <v>0</v>
      </c>
      <c r="H172" s="231"/>
      <c r="I172" s="232">
        <f>ROUND(E172*H172,2)</f>
        <v>0</v>
      </c>
      <c r="J172" s="231"/>
      <c r="K172" s="232">
        <f>ROUND(E172*J172,2)</f>
        <v>0</v>
      </c>
      <c r="L172" s="232">
        <v>21</v>
      </c>
      <c r="M172" s="232">
        <f>G172*(1+L172/100)</f>
        <v>0</v>
      </c>
      <c r="N172" s="222">
        <v>1.4999999999999999E-4</v>
      </c>
      <c r="O172" s="222">
        <f>ROUND(E172*N172,5)</f>
        <v>2.9350000000000001E-2</v>
      </c>
      <c r="P172" s="222">
        <v>0</v>
      </c>
      <c r="Q172" s="222">
        <f>ROUND(E172*P172,5)</f>
        <v>0</v>
      </c>
      <c r="R172" s="222"/>
      <c r="S172" s="222"/>
      <c r="T172" s="223">
        <v>0.18</v>
      </c>
      <c r="U172" s="222">
        <f>ROUND(E172*T172,2)</f>
        <v>35.22</v>
      </c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136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3">
        <v>96</v>
      </c>
      <c r="B173" s="219" t="s">
        <v>383</v>
      </c>
      <c r="C173" s="263" t="s">
        <v>384</v>
      </c>
      <c r="D173" s="221" t="s">
        <v>135</v>
      </c>
      <c r="E173" s="228">
        <v>202.8</v>
      </c>
      <c r="F173" s="231"/>
      <c r="G173" s="232">
        <f>ROUND(E173*F173,2)</f>
        <v>0</v>
      </c>
      <c r="H173" s="231"/>
      <c r="I173" s="232">
        <f>ROUND(E173*H173,2)</f>
        <v>0</v>
      </c>
      <c r="J173" s="231"/>
      <c r="K173" s="232">
        <f>ROUND(E173*J173,2)</f>
        <v>0</v>
      </c>
      <c r="L173" s="232">
        <v>21</v>
      </c>
      <c r="M173" s="232">
        <f>G173*(1+L173/100)</f>
        <v>0</v>
      </c>
      <c r="N173" s="222">
        <v>2.5500000000000002E-3</v>
      </c>
      <c r="O173" s="222">
        <f>ROUND(E173*N173,5)</f>
        <v>0.51714000000000004</v>
      </c>
      <c r="P173" s="222">
        <v>0</v>
      </c>
      <c r="Q173" s="222">
        <f>ROUND(E173*P173,5)</f>
        <v>0</v>
      </c>
      <c r="R173" s="222"/>
      <c r="S173" s="222"/>
      <c r="T173" s="223">
        <v>0.31809999999999999</v>
      </c>
      <c r="U173" s="222">
        <f>ROUND(E173*T173,2)</f>
        <v>64.510000000000005</v>
      </c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136</v>
      </c>
      <c r="AF173" s="212"/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3">
        <v>97</v>
      </c>
      <c r="B174" s="219" t="s">
        <v>385</v>
      </c>
      <c r="C174" s="263" t="s">
        <v>386</v>
      </c>
      <c r="D174" s="221" t="s">
        <v>150</v>
      </c>
      <c r="E174" s="228">
        <v>31.332599999999999</v>
      </c>
      <c r="F174" s="231"/>
      <c r="G174" s="232">
        <f>ROUND(E174*F174,2)</f>
        <v>0</v>
      </c>
      <c r="H174" s="231"/>
      <c r="I174" s="232">
        <f>ROUND(E174*H174,2)</f>
        <v>0</v>
      </c>
      <c r="J174" s="231"/>
      <c r="K174" s="232">
        <f>ROUND(E174*J174,2)</f>
        <v>0</v>
      </c>
      <c r="L174" s="232">
        <v>21</v>
      </c>
      <c r="M174" s="232">
        <f>G174*(1+L174/100)</f>
        <v>0</v>
      </c>
      <c r="N174" s="222">
        <v>0.02</v>
      </c>
      <c r="O174" s="222">
        <f>ROUND(E174*N174,5)</f>
        <v>0.62665000000000004</v>
      </c>
      <c r="P174" s="222">
        <v>0</v>
      </c>
      <c r="Q174" s="222">
        <f>ROUND(E174*P174,5)</f>
        <v>0</v>
      </c>
      <c r="R174" s="222"/>
      <c r="S174" s="222"/>
      <c r="T174" s="223">
        <v>0</v>
      </c>
      <c r="U174" s="222">
        <f>ROUND(E174*T174,2)</f>
        <v>0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246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3"/>
      <c r="B175" s="219"/>
      <c r="C175" s="264" t="s">
        <v>387</v>
      </c>
      <c r="D175" s="224"/>
      <c r="E175" s="229">
        <v>31.332599999999999</v>
      </c>
      <c r="F175" s="232"/>
      <c r="G175" s="232"/>
      <c r="H175" s="232"/>
      <c r="I175" s="232"/>
      <c r="J175" s="232"/>
      <c r="K175" s="232"/>
      <c r="L175" s="232"/>
      <c r="M175" s="232"/>
      <c r="N175" s="222"/>
      <c r="O175" s="222"/>
      <c r="P175" s="222"/>
      <c r="Q175" s="222"/>
      <c r="R175" s="222"/>
      <c r="S175" s="222"/>
      <c r="T175" s="223"/>
      <c r="U175" s="222"/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138</v>
      </c>
      <c r="AF175" s="212">
        <v>0</v>
      </c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3">
        <v>98</v>
      </c>
      <c r="B176" s="219" t="s">
        <v>388</v>
      </c>
      <c r="C176" s="263" t="s">
        <v>389</v>
      </c>
      <c r="D176" s="221" t="s">
        <v>191</v>
      </c>
      <c r="E176" s="228">
        <v>2.82</v>
      </c>
      <c r="F176" s="231"/>
      <c r="G176" s="232">
        <f>ROUND(E176*F176,2)</f>
        <v>0</v>
      </c>
      <c r="H176" s="231"/>
      <c r="I176" s="232">
        <f>ROUND(E176*H176,2)</f>
        <v>0</v>
      </c>
      <c r="J176" s="231"/>
      <c r="K176" s="232">
        <f>ROUND(E176*J176,2)</f>
        <v>0</v>
      </c>
      <c r="L176" s="232">
        <v>21</v>
      </c>
      <c r="M176" s="232">
        <f>G176*(1+L176/100)</f>
        <v>0</v>
      </c>
      <c r="N176" s="222">
        <v>0</v>
      </c>
      <c r="O176" s="222">
        <f>ROUND(E176*N176,5)</f>
        <v>0</v>
      </c>
      <c r="P176" s="222">
        <v>0</v>
      </c>
      <c r="Q176" s="222">
        <f>ROUND(E176*P176,5)</f>
        <v>0</v>
      </c>
      <c r="R176" s="222"/>
      <c r="S176" s="222"/>
      <c r="T176" s="223">
        <v>1.74</v>
      </c>
      <c r="U176" s="222">
        <f>ROUND(E176*T176,2)</f>
        <v>4.91</v>
      </c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136</v>
      </c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x14ac:dyDescent="0.2">
      <c r="A177" s="214" t="s">
        <v>131</v>
      </c>
      <c r="B177" s="220" t="s">
        <v>90</v>
      </c>
      <c r="C177" s="265" t="s">
        <v>91</v>
      </c>
      <c r="D177" s="225"/>
      <c r="E177" s="230"/>
      <c r="F177" s="233"/>
      <c r="G177" s="233">
        <f>SUMIF(AE178:AE193,"&lt;&gt;NOR",G178:G193)</f>
        <v>0</v>
      </c>
      <c r="H177" s="233"/>
      <c r="I177" s="233">
        <f>SUM(I178:I193)</f>
        <v>0</v>
      </c>
      <c r="J177" s="233"/>
      <c r="K177" s="233">
        <f>SUM(K178:K193)</f>
        <v>0</v>
      </c>
      <c r="L177" s="233"/>
      <c r="M177" s="233">
        <f>SUM(M178:M193)</f>
        <v>0</v>
      </c>
      <c r="N177" s="226"/>
      <c r="O177" s="226">
        <f>SUM(O178:O193)</f>
        <v>6.7392300000000001</v>
      </c>
      <c r="P177" s="226"/>
      <c r="Q177" s="226">
        <f>SUM(Q178:Q193)</f>
        <v>0</v>
      </c>
      <c r="R177" s="226"/>
      <c r="S177" s="226"/>
      <c r="T177" s="227"/>
      <c r="U177" s="226">
        <f>SUM(U178:U193)</f>
        <v>204.5</v>
      </c>
      <c r="AE177" t="s">
        <v>132</v>
      </c>
    </row>
    <row r="178" spans="1:60" outlineLevel="1" x14ac:dyDescent="0.2">
      <c r="A178" s="213">
        <v>99</v>
      </c>
      <c r="B178" s="219" t="s">
        <v>390</v>
      </c>
      <c r="C178" s="263" t="s">
        <v>391</v>
      </c>
      <c r="D178" s="221" t="s">
        <v>143</v>
      </c>
      <c r="E178" s="228">
        <v>466.55</v>
      </c>
      <c r="F178" s="231"/>
      <c r="G178" s="232">
        <f>ROUND(E178*F178,2)</f>
        <v>0</v>
      </c>
      <c r="H178" s="231"/>
      <c r="I178" s="232">
        <f>ROUND(E178*H178,2)</f>
        <v>0</v>
      </c>
      <c r="J178" s="231"/>
      <c r="K178" s="232">
        <f>ROUND(E178*J178,2)</f>
        <v>0</v>
      </c>
      <c r="L178" s="232">
        <v>21</v>
      </c>
      <c r="M178" s="232">
        <f>G178*(1+L178/100)</f>
        <v>0</v>
      </c>
      <c r="N178" s="222">
        <v>9.8999999999999999E-4</v>
      </c>
      <c r="O178" s="222">
        <f>ROUND(E178*N178,5)</f>
        <v>0.46188000000000001</v>
      </c>
      <c r="P178" s="222">
        <v>0</v>
      </c>
      <c r="Q178" s="222">
        <f>ROUND(E178*P178,5)</f>
        <v>0</v>
      </c>
      <c r="R178" s="222"/>
      <c r="S178" s="222"/>
      <c r="T178" s="223">
        <v>0.26200000000000001</v>
      </c>
      <c r="U178" s="222">
        <f>ROUND(E178*T178,2)</f>
        <v>122.24</v>
      </c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136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3"/>
      <c r="B179" s="219"/>
      <c r="C179" s="264" t="s">
        <v>392</v>
      </c>
      <c r="D179" s="224"/>
      <c r="E179" s="229">
        <v>466.55</v>
      </c>
      <c r="F179" s="232"/>
      <c r="G179" s="232"/>
      <c r="H179" s="232"/>
      <c r="I179" s="232"/>
      <c r="J179" s="232"/>
      <c r="K179" s="232"/>
      <c r="L179" s="232"/>
      <c r="M179" s="232"/>
      <c r="N179" s="222"/>
      <c r="O179" s="222"/>
      <c r="P179" s="222"/>
      <c r="Q179" s="222"/>
      <c r="R179" s="222"/>
      <c r="S179" s="222"/>
      <c r="T179" s="223"/>
      <c r="U179" s="222"/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138</v>
      </c>
      <c r="AF179" s="212">
        <v>0</v>
      </c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33.75" outlineLevel="1" x14ac:dyDescent="0.2">
      <c r="A180" s="213">
        <v>100</v>
      </c>
      <c r="B180" s="219" t="s">
        <v>393</v>
      </c>
      <c r="C180" s="263" t="s">
        <v>394</v>
      </c>
      <c r="D180" s="221" t="s">
        <v>150</v>
      </c>
      <c r="E180" s="228">
        <v>4.2233999999999998</v>
      </c>
      <c r="F180" s="231"/>
      <c r="G180" s="232">
        <f>ROUND(E180*F180,2)</f>
        <v>0</v>
      </c>
      <c r="H180" s="231"/>
      <c r="I180" s="232">
        <f>ROUND(E180*H180,2)</f>
        <v>0</v>
      </c>
      <c r="J180" s="231"/>
      <c r="K180" s="232">
        <f>ROUND(E180*J180,2)</f>
        <v>0</v>
      </c>
      <c r="L180" s="232">
        <v>21</v>
      </c>
      <c r="M180" s="232">
        <f>G180*(1+L180/100)</f>
        <v>0</v>
      </c>
      <c r="N180" s="222">
        <v>0.5</v>
      </c>
      <c r="O180" s="222">
        <f>ROUND(E180*N180,5)</f>
        <v>2.1116999999999999</v>
      </c>
      <c r="P180" s="222">
        <v>0</v>
      </c>
      <c r="Q180" s="222">
        <f>ROUND(E180*P180,5)</f>
        <v>0</v>
      </c>
      <c r="R180" s="222"/>
      <c r="S180" s="222"/>
      <c r="T180" s="223">
        <v>0</v>
      </c>
      <c r="U180" s="222">
        <f>ROUND(E180*T180,2)</f>
        <v>0</v>
      </c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246</v>
      </c>
      <c r="AF180" s="212"/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3"/>
      <c r="B181" s="219"/>
      <c r="C181" s="264" t="s">
        <v>395</v>
      </c>
      <c r="D181" s="224"/>
      <c r="E181" s="229">
        <v>4.2233999999999998</v>
      </c>
      <c r="F181" s="232"/>
      <c r="G181" s="232"/>
      <c r="H181" s="232"/>
      <c r="I181" s="232"/>
      <c r="J181" s="232"/>
      <c r="K181" s="232"/>
      <c r="L181" s="232"/>
      <c r="M181" s="232"/>
      <c r="N181" s="222"/>
      <c r="O181" s="222"/>
      <c r="P181" s="222"/>
      <c r="Q181" s="222"/>
      <c r="R181" s="222"/>
      <c r="S181" s="222"/>
      <c r="T181" s="223"/>
      <c r="U181" s="222"/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138</v>
      </c>
      <c r="AF181" s="212">
        <v>0</v>
      </c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3">
        <v>101</v>
      </c>
      <c r="B182" s="219" t="s">
        <v>396</v>
      </c>
      <c r="C182" s="263" t="s">
        <v>397</v>
      </c>
      <c r="D182" s="221" t="s">
        <v>150</v>
      </c>
      <c r="E182" s="228">
        <v>0.70589999999999997</v>
      </c>
      <c r="F182" s="231"/>
      <c r="G182" s="232">
        <f>ROUND(E182*F182,2)</f>
        <v>0</v>
      </c>
      <c r="H182" s="231"/>
      <c r="I182" s="232">
        <f>ROUND(E182*H182,2)</f>
        <v>0</v>
      </c>
      <c r="J182" s="231"/>
      <c r="K182" s="232">
        <f>ROUND(E182*J182,2)</f>
        <v>0</v>
      </c>
      <c r="L182" s="232">
        <v>21</v>
      </c>
      <c r="M182" s="232">
        <f>G182*(1+L182/100)</f>
        <v>0</v>
      </c>
      <c r="N182" s="222">
        <v>0.55000000000000004</v>
      </c>
      <c r="O182" s="222">
        <f>ROUND(E182*N182,5)</f>
        <v>0.38824999999999998</v>
      </c>
      <c r="P182" s="222">
        <v>0</v>
      </c>
      <c r="Q182" s="222">
        <f>ROUND(E182*P182,5)</f>
        <v>0</v>
      </c>
      <c r="R182" s="222"/>
      <c r="S182" s="222"/>
      <c r="T182" s="223">
        <v>0</v>
      </c>
      <c r="U182" s="222">
        <f>ROUND(E182*T182,2)</f>
        <v>0</v>
      </c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246</v>
      </c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3"/>
      <c r="B183" s="219"/>
      <c r="C183" s="264" t="s">
        <v>398</v>
      </c>
      <c r="D183" s="224"/>
      <c r="E183" s="229">
        <v>0.70589999999999997</v>
      </c>
      <c r="F183" s="232"/>
      <c r="G183" s="232"/>
      <c r="H183" s="232"/>
      <c r="I183" s="232"/>
      <c r="J183" s="232"/>
      <c r="K183" s="232"/>
      <c r="L183" s="232"/>
      <c r="M183" s="232"/>
      <c r="N183" s="222"/>
      <c r="O183" s="222"/>
      <c r="P183" s="222"/>
      <c r="Q183" s="222"/>
      <c r="R183" s="222"/>
      <c r="S183" s="222"/>
      <c r="T183" s="223"/>
      <c r="U183" s="222"/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138</v>
      </c>
      <c r="AF183" s="212">
        <v>0</v>
      </c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3">
        <v>102</v>
      </c>
      <c r="B184" s="219" t="s">
        <v>399</v>
      </c>
      <c r="C184" s="263" t="s">
        <v>400</v>
      </c>
      <c r="D184" s="221" t="s">
        <v>135</v>
      </c>
      <c r="E184" s="228">
        <v>241.37</v>
      </c>
      <c r="F184" s="231"/>
      <c r="G184" s="232">
        <f>ROUND(E184*F184,2)</f>
        <v>0</v>
      </c>
      <c r="H184" s="231"/>
      <c r="I184" s="232">
        <f>ROUND(E184*H184,2)</f>
        <v>0</v>
      </c>
      <c r="J184" s="231"/>
      <c r="K184" s="232">
        <f>ROUND(E184*J184,2)</f>
        <v>0</v>
      </c>
      <c r="L184" s="232">
        <v>21</v>
      </c>
      <c r="M184" s="232">
        <f>G184*(1+L184/100)</f>
        <v>0</v>
      </c>
      <c r="N184" s="222">
        <v>0</v>
      </c>
      <c r="O184" s="222">
        <f>ROUND(E184*N184,5)</f>
        <v>0</v>
      </c>
      <c r="P184" s="222">
        <v>0</v>
      </c>
      <c r="Q184" s="222">
        <f>ROUND(E184*P184,5)</f>
        <v>0</v>
      </c>
      <c r="R184" s="222"/>
      <c r="S184" s="222"/>
      <c r="T184" s="223">
        <v>0.29199999999999998</v>
      </c>
      <c r="U184" s="222">
        <f>ROUND(E184*T184,2)</f>
        <v>70.48</v>
      </c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136</v>
      </c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3"/>
      <c r="B185" s="219"/>
      <c r="C185" s="264" t="s">
        <v>401</v>
      </c>
      <c r="D185" s="224"/>
      <c r="E185" s="229">
        <v>195.67</v>
      </c>
      <c r="F185" s="232"/>
      <c r="G185" s="232"/>
      <c r="H185" s="232"/>
      <c r="I185" s="232"/>
      <c r="J185" s="232"/>
      <c r="K185" s="232"/>
      <c r="L185" s="232"/>
      <c r="M185" s="232"/>
      <c r="N185" s="222"/>
      <c r="O185" s="222"/>
      <c r="P185" s="222"/>
      <c r="Q185" s="222"/>
      <c r="R185" s="222"/>
      <c r="S185" s="222"/>
      <c r="T185" s="223"/>
      <c r="U185" s="222"/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138</v>
      </c>
      <c r="AF185" s="212">
        <v>0</v>
      </c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3"/>
      <c r="B186" s="219"/>
      <c r="C186" s="264" t="s">
        <v>402</v>
      </c>
      <c r="D186" s="224"/>
      <c r="E186" s="229">
        <v>45.7</v>
      </c>
      <c r="F186" s="232"/>
      <c r="G186" s="232"/>
      <c r="H186" s="232"/>
      <c r="I186" s="232"/>
      <c r="J186" s="232"/>
      <c r="K186" s="232"/>
      <c r="L186" s="232"/>
      <c r="M186" s="232"/>
      <c r="N186" s="222"/>
      <c r="O186" s="222"/>
      <c r="P186" s="222"/>
      <c r="Q186" s="222"/>
      <c r="R186" s="222"/>
      <c r="S186" s="222"/>
      <c r="T186" s="223"/>
      <c r="U186" s="22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138</v>
      </c>
      <c r="AF186" s="212">
        <v>0</v>
      </c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/>
      <c r="B187" s="219"/>
      <c r="C187" s="264" t="s">
        <v>403</v>
      </c>
      <c r="D187" s="224"/>
      <c r="E187" s="229"/>
      <c r="F187" s="232"/>
      <c r="G187" s="232"/>
      <c r="H187" s="232"/>
      <c r="I187" s="232"/>
      <c r="J187" s="232"/>
      <c r="K187" s="232"/>
      <c r="L187" s="232"/>
      <c r="M187" s="232"/>
      <c r="N187" s="222"/>
      <c r="O187" s="222"/>
      <c r="P187" s="222"/>
      <c r="Q187" s="222"/>
      <c r="R187" s="222"/>
      <c r="S187" s="222"/>
      <c r="T187" s="223"/>
      <c r="U187" s="22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138</v>
      </c>
      <c r="AF187" s="212">
        <v>0</v>
      </c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3">
        <v>103</v>
      </c>
      <c r="B188" s="219" t="s">
        <v>404</v>
      </c>
      <c r="C188" s="263" t="s">
        <v>405</v>
      </c>
      <c r="D188" s="221" t="s">
        <v>135</v>
      </c>
      <c r="E188" s="228">
        <v>260.67959999999999</v>
      </c>
      <c r="F188" s="231"/>
      <c r="G188" s="232">
        <f>ROUND(E188*F188,2)</f>
        <v>0</v>
      </c>
      <c r="H188" s="231"/>
      <c r="I188" s="232">
        <f>ROUND(E188*H188,2)</f>
        <v>0</v>
      </c>
      <c r="J188" s="231"/>
      <c r="K188" s="232">
        <f>ROUND(E188*J188,2)</f>
        <v>0</v>
      </c>
      <c r="L188" s="232">
        <v>21</v>
      </c>
      <c r="M188" s="232">
        <f>G188*(1+L188/100)</f>
        <v>0</v>
      </c>
      <c r="N188" s="222">
        <v>1.3899999999999999E-2</v>
      </c>
      <c r="O188" s="222">
        <f>ROUND(E188*N188,5)</f>
        <v>3.6234500000000001</v>
      </c>
      <c r="P188" s="222">
        <v>0</v>
      </c>
      <c r="Q188" s="222">
        <f>ROUND(E188*P188,5)</f>
        <v>0</v>
      </c>
      <c r="R188" s="222"/>
      <c r="S188" s="222"/>
      <c r="T188" s="223">
        <v>0</v>
      </c>
      <c r="U188" s="222">
        <f>ROUND(E188*T188,2)</f>
        <v>0</v>
      </c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246</v>
      </c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3"/>
      <c r="B189" s="219"/>
      <c r="C189" s="264" t="s">
        <v>406</v>
      </c>
      <c r="D189" s="224"/>
      <c r="E189" s="229">
        <v>260.67959999999999</v>
      </c>
      <c r="F189" s="232"/>
      <c r="G189" s="232"/>
      <c r="H189" s="232"/>
      <c r="I189" s="232"/>
      <c r="J189" s="232"/>
      <c r="K189" s="232"/>
      <c r="L189" s="232"/>
      <c r="M189" s="232"/>
      <c r="N189" s="222"/>
      <c r="O189" s="222"/>
      <c r="P189" s="222"/>
      <c r="Q189" s="222"/>
      <c r="R189" s="222"/>
      <c r="S189" s="222"/>
      <c r="T189" s="223"/>
      <c r="U189" s="22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138</v>
      </c>
      <c r="AF189" s="212">
        <v>0</v>
      </c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3">
        <v>104</v>
      </c>
      <c r="B190" s="219" t="s">
        <v>407</v>
      </c>
      <c r="C190" s="263" t="s">
        <v>408</v>
      </c>
      <c r="D190" s="221" t="s">
        <v>135</v>
      </c>
      <c r="E190" s="228">
        <v>224.53</v>
      </c>
      <c r="F190" s="231"/>
      <c r="G190" s="232">
        <f>ROUND(E190*F190,2)</f>
        <v>0</v>
      </c>
      <c r="H190" s="231"/>
      <c r="I190" s="232">
        <f>ROUND(E190*H190,2)</f>
        <v>0</v>
      </c>
      <c r="J190" s="231"/>
      <c r="K190" s="232">
        <f>ROUND(E190*J190,2)</f>
        <v>0</v>
      </c>
      <c r="L190" s="232">
        <v>21</v>
      </c>
      <c r="M190" s="232">
        <f>G190*(1+L190/100)</f>
        <v>0</v>
      </c>
      <c r="N190" s="222">
        <v>6.0000000000000002E-5</v>
      </c>
      <c r="O190" s="222">
        <f>ROUND(E190*N190,5)</f>
        <v>1.3469999999999999E-2</v>
      </c>
      <c r="P190" s="222">
        <v>0</v>
      </c>
      <c r="Q190" s="222">
        <f>ROUND(E190*P190,5)</f>
        <v>0</v>
      </c>
      <c r="R190" s="222"/>
      <c r="S190" s="222"/>
      <c r="T190" s="223">
        <v>0</v>
      </c>
      <c r="U190" s="222">
        <f>ROUND(E190*T190,2)</f>
        <v>0</v>
      </c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136</v>
      </c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3">
        <v>105</v>
      </c>
      <c r="B191" s="219" t="s">
        <v>409</v>
      </c>
      <c r="C191" s="263" t="s">
        <v>410</v>
      </c>
      <c r="D191" s="221" t="s">
        <v>150</v>
      </c>
      <c r="E191" s="228">
        <v>5.96</v>
      </c>
      <c r="F191" s="231"/>
      <c r="G191" s="232">
        <f>ROUND(E191*F191,2)</f>
        <v>0</v>
      </c>
      <c r="H191" s="231"/>
      <c r="I191" s="232">
        <f>ROUND(E191*H191,2)</f>
        <v>0</v>
      </c>
      <c r="J191" s="231"/>
      <c r="K191" s="232">
        <f>ROUND(E191*J191,2)</f>
        <v>0</v>
      </c>
      <c r="L191" s="232">
        <v>21</v>
      </c>
      <c r="M191" s="232">
        <f>G191*(1+L191/100)</f>
        <v>0</v>
      </c>
      <c r="N191" s="222">
        <v>2.3570000000000001E-2</v>
      </c>
      <c r="O191" s="222">
        <f>ROUND(E191*N191,5)</f>
        <v>0.14047999999999999</v>
      </c>
      <c r="P191" s="222">
        <v>0</v>
      </c>
      <c r="Q191" s="222">
        <f>ROUND(E191*P191,5)</f>
        <v>0</v>
      </c>
      <c r="R191" s="222"/>
      <c r="S191" s="222"/>
      <c r="T191" s="223">
        <v>0</v>
      </c>
      <c r="U191" s="222">
        <f>ROUND(E191*T191,2)</f>
        <v>0</v>
      </c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136</v>
      </c>
      <c r="AF191" s="212"/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3"/>
      <c r="B192" s="219"/>
      <c r="C192" s="264" t="s">
        <v>411</v>
      </c>
      <c r="D192" s="224"/>
      <c r="E192" s="229">
        <v>5.96</v>
      </c>
      <c r="F192" s="232"/>
      <c r="G192" s="232"/>
      <c r="H192" s="232"/>
      <c r="I192" s="232"/>
      <c r="J192" s="232"/>
      <c r="K192" s="232"/>
      <c r="L192" s="232"/>
      <c r="M192" s="232"/>
      <c r="N192" s="222"/>
      <c r="O192" s="222"/>
      <c r="P192" s="222"/>
      <c r="Q192" s="222"/>
      <c r="R192" s="222"/>
      <c r="S192" s="222"/>
      <c r="T192" s="223"/>
      <c r="U192" s="222"/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138</v>
      </c>
      <c r="AF192" s="212">
        <v>0</v>
      </c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22.5" outlineLevel="1" x14ac:dyDescent="0.2">
      <c r="A193" s="213">
        <v>106</v>
      </c>
      <c r="B193" s="219" t="s">
        <v>412</v>
      </c>
      <c r="C193" s="263" t="s">
        <v>413</v>
      </c>
      <c r="D193" s="221" t="s">
        <v>191</v>
      </c>
      <c r="E193" s="228">
        <v>6.73</v>
      </c>
      <c r="F193" s="231"/>
      <c r="G193" s="232">
        <f>ROUND(E193*F193,2)</f>
        <v>0</v>
      </c>
      <c r="H193" s="231"/>
      <c r="I193" s="232">
        <f>ROUND(E193*H193,2)</f>
        <v>0</v>
      </c>
      <c r="J193" s="231"/>
      <c r="K193" s="232">
        <f>ROUND(E193*J193,2)</f>
        <v>0</v>
      </c>
      <c r="L193" s="232">
        <v>21</v>
      </c>
      <c r="M193" s="232">
        <f>G193*(1+L193/100)</f>
        <v>0</v>
      </c>
      <c r="N193" s="222">
        <v>0</v>
      </c>
      <c r="O193" s="222">
        <f>ROUND(E193*N193,5)</f>
        <v>0</v>
      </c>
      <c r="P193" s="222">
        <v>0</v>
      </c>
      <c r="Q193" s="222">
        <f>ROUND(E193*P193,5)</f>
        <v>0</v>
      </c>
      <c r="R193" s="222"/>
      <c r="S193" s="222"/>
      <c r="T193" s="223">
        <v>1.7509999999999999</v>
      </c>
      <c r="U193" s="222">
        <f>ROUND(E193*T193,2)</f>
        <v>11.78</v>
      </c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136</v>
      </c>
      <c r="AF193" s="212"/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x14ac:dyDescent="0.2">
      <c r="A194" s="214" t="s">
        <v>131</v>
      </c>
      <c r="B194" s="220" t="s">
        <v>92</v>
      </c>
      <c r="C194" s="265" t="s">
        <v>93</v>
      </c>
      <c r="D194" s="225"/>
      <c r="E194" s="230"/>
      <c r="F194" s="233"/>
      <c r="G194" s="233">
        <f>SUMIF(AE195:AE199,"&lt;&gt;NOR",G195:G199)</f>
        <v>0</v>
      </c>
      <c r="H194" s="233"/>
      <c r="I194" s="233">
        <f>SUM(I195:I199)</f>
        <v>0</v>
      </c>
      <c r="J194" s="233"/>
      <c r="K194" s="233">
        <f>SUM(K195:K199)</f>
        <v>0</v>
      </c>
      <c r="L194" s="233"/>
      <c r="M194" s="233">
        <f>SUM(M195:M199)</f>
        <v>0</v>
      </c>
      <c r="N194" s="226"/>
      <c r="O194" s="226">
        <f>SUM(O195:O199)</f>
        <v>0.20702999999999999</v>
      </c>
      <c r="P194" s="226"/>
      <c r="Q194" s="226">
        <f>SUM(Q195:Q199)</f>
        <v>0</v>
      </c>
      <c r="R194" s="226"/>
      <c r="S194" s="226"/>
      <c r="T194" s="227"/>
      <c r="U194" s="226">
        <f>SUM(U195:U199)</f>
        <v>54.58</v>
      </c>
      <c r="AE194" t="s">
        <v>132</v>
      </c>
    </row>
    <row r="195" spans="1:60" outlineLevel="1" x14ac:dyDescent="0.2">
      <c r="A195" s="213">
        <v>107</v>
      </c>
      <c r="B195" s="219" t="s">
        <v>414</v>
      </c>
      <c r="C195" s="263" t="s">
        <v>415</v>
      </c>
      <c r="D195" s="221" t="s">
        <v>143</v>
      </c>
      <c r="E195" s="228">
        <v>42.95</v>
      </c>
      <c r="F195" s="231"/>
      <c r="G195" s="232">
        <f>ROUND(E195*F195,2)</f>
        <v>0</v>
      </c>
      <c r="H195" s="231"/>
      <c r="I195" s="232">
        <f>ROUND(E195*H195,2)</f>
        <v>0</v>
      </c>
      <c r="J195" s="231"/>
      <c r="K195" s="232">
        <f>ROUND(E195*J195,2)</f>
        <v>0</v>
      </c>
      <c r="L195" s="232">
        <v>21</v>
      </c>
      <c r="M195" s="232">
        <f>G195*(1+L195/100)</f>
        <v>0</v>
      </c>
      <c r="N195" s="222">
        <v>2.47E-3</v>
      </c>
      <c r="O195" s="222">
        <f>ROUND(E195*N195,5)</f>
        <v>0.10609</v>
      </c>
      <c r="P195" s="222">
        <v>0</v>
      </c>
      <c r="Q195" s="222">
        <f>ROUND(E195*P195,5)</f>
        <v>0</v>
      </c>
      <c r="R195" s="222"/>
      <c r="S195" s="222"/>
      <c r="T195" s="223">
        <v>0.88400000000000001</v>
      </c>
      <c r="U195" s="222">
        <f>ROUND(E195*T195,2)</f>
        <v>37.97</v>
      </c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136</v>
      </c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2.5" outlineLevel="1" x14ac:dyDescent="0.2">
      <c r="A196" s="213">
        <v>108</v>
      </c>
      <c r="B196" s="219" t="s">
        <v>416</v>
      </c>
      <c r="C196" s="263" t="s">
        <v>417</v>
      </c>
      <c r="D196" s="221" t="s">
        <v>200</v>
      </c>
      <c r="E196" s="228">
        <v>2</v>
      </c>
      <c r="F196" s="231"/>
      <c r="G196" s="232">
        <f>ROUND(E196*F196,2)</f>
        <v>0</v>
      </c>
      <c r="H196" s="231"/>
      <c r="I196" s="232">
        <f>ROUND(E196*H196,2)</f>
        <v>0</v>
      </c>
      <c r="J196" s="231"/>
      <c r="K196" s="232">
        <f>ROUND(E196*J196,2)</f>
        <v>0</v>
      </c>
      <c r="L196" s="232">
        <v>21</v>
      </c>
      <c r="M196" s="232">
        <f>G196*(1+L196/100)</f>
        <v>0</v>
      </c>
      <c r="N196" s="222">
        <v>4.0000000000000002E-4</v>
      </c>
      <c r="O196" s="222">
        <f>ROUND(E196*N196,5)</f>
        <v>8.0000000000000004E-4</v>
      </c>
      <c r="P196" s="222">
        <v>0</v>
      </c>
      <c r="Q196" s="222">
        <f>ROUND(E196*P196,5)</f>
        <v>0</v>
      </c>
      <c r="R196" s="222"/>
      <c r="S196" s="222"/>
      <c r="T196" s="223">
        <v>0.45</v>
      </c>
      <c r="U196" s="222">
        <f>ROUND(E196*T196,2)</f>
        <v>0.9</v>
      </c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136</v>
      </c>
      <c r="AF196" s="212"/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ht="22.5" outlineLevel="1" x14ac:dyDescent="0.2">
      <c r="A197" s="213">
        <v>109</v>
      </c>
      <c r="B197" s="219" t="s">
        <v>418</v>
      </c>
      <c r="C197" s="263" t="s">
        <v>419</v>
      </c>
      <c r="D197" s="221" t="s">
        <v>143</v>
      </c>
      <c r="E197" s="228">
        <v>7</v>
      </c>
      <c r="F197" s="231"/>
      <c r="G197" s="232">
        <f>ROUND(E197*F197,2)</f>
        <v>0</v>
      </c>
      <c r="H197" s="231"/>
      <c r="I197" s="232">
        <f>ROUND(E197*H197,2)</f>
        <v>0</v>
      </c>
      <c r="J197" s="231"/>
      <c r="K197" s="232">
        <f>ROUND(E197*J197,2)</f>
        <v>0</v>
      </c>
      <c r="L197" s="232">
        <v>21</v>
      </c>
      <c r="M197" s="232">
        <f>G197*(1+L197/100)</f>
        <v>0</v>
      </c>
      <c r="N197" s="222">
        <v>3.1199999999999999E-3</v>
      </c>
      <c r="O197" s="222">
        <f>ROUND(E197*N197,5)</f>
        <v>2.1839999999999998E-2</v>
      </c>
      <c r="P197" s="222">
        <v>0</v>
      </c>
      <c r="Q197" s="222">
        <f>ROUND(E197*P197,5)</f>
        <v>0</v>
      </c>
      <c r="R197" s="222"/>
      <c r="S197" s="222"/>
      <c r="T197" s="223">
        <v>0.29399999999999998</v>
      </c>
      <c r="U197" s="222">
        <f>ROUND(E197*T197,2)</f>
        <v>2.06</v>
      </c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136</v>
      </c>
      <c r="AF197" s="212"/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2.5" outlineLevel="1" x14ac:dyDescent="0.2">
      <c r="A198" s="213">
        <v>110</v>
      </c>
      <c r="B198" s="219" t="s">
        <v>420</v>
      </c>
      <c r="C198" s="263" t="s">
        <v>421</v>
      </c>
      <c r="D198" s="221" t="s">
        <v>143</v>
      </c>
      <c r="E198" s="228">
        <v>34.799999999999997</v>
      </c>
      <c r="F198" s="231"/>
      <c r="G198" s="232">
        <f>ROUND(E198*F198,2)</f>
        <v>0</v>
      </c>
      <c r="H198" s="231"/>
      <c r="I198" s="232">
        <f>ROUND(E198*H198,2)</f>
        <v>0</v>
      </c>
      <c r="J198" s="231"/>
      <c r="K198" s="232">
        <f>ROUND(E198*J198,2)</f>
        <v>0</v>
      </c>
      <c r="L198" s="232">
        <v>21</v>
      </c>
      <c r="M198" s="232">
        <f>G198*(1+L198/100)</f>
        <v>0</v>
      </c>
      <c r="N198" s="222">
        <v>2.2499999999999998E-3</v>
      </c>
      <c r="O198" s="222">
        <f>ROUND(E198*N198,5)</f>
        <v>7.8299999999999995E-2</v>
      </c>
      <c r="P198" s="222">
        <v>0</v>
      </c>
      <c r="Q198" s="222">
        <f>ROUND(E198*P198,5)</f>
        <v>0</v>
      </c>
      <c r="R198" s="222"/>
      <c r="S198" s="222"/>
      <c r="T198" s="223">
        <v>0.36399999999999999</v>
      </c>
      <c r="U198" s="222">
        <f>ROUND(E198*T198,2)</f>
        <v>12.67</v>
      </c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136</v>
      </c>
      <c r="AF198" s="212"/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3">
        <v>111</v>
      </c>
      <c r="B199" s="219" t="s">
        <v>422</v>
      </c>
      <c r="C199" s="263" t="s">
        <v>423</v>
      </c>
      <c r="D199" s="221" t="s">
        <v>191</v>
      </c>
      <c r="E199" s="228">
        <v>0.20699999999999999</v>
      </c>
      <c r="F199" s="231"/>
      <c r="G199" s="232">
        <f>ROUND(E199*F199,2)</f>
        <v>0</v>
      </c>
      <c r="H199" s="231"/>
      <c r="I199" s="232">
        <f>ROUND(E199*H199,2)</f>
        <v>0</v>
      </c>
      <c r="J199" s="231"/>
      <c r="K199" s="232">
        <f>ROUND(E199*J199,2)</f>
        <v>0</v>
      </c>
      <c r="L199" s="232">
        <v>21</v>
      </c>
      <c r="M199" s="232">
        <f>G199*(1+L199/100)</f>
        <v>0</v>
      </c>
      <c r="N199" s="222">
        <v>0</v>
      </c>
      <c r="O199" s="222">
        <f>ROUND(E199*N199,5)</f>
        <v>0</v>
      </c>
      <c r="P199" s="222">
        <v>0</v>
      </c>
      <c r="Q199" s="222">
        <f>ROUND(E199*P199,5)</f>
        <v>0</v>
      </c>
      <c r="R199" s="222"/>
      <c r="S199" s="222"/>
      <c r="T199" s="223">
        <v>4.7370000000000001</v>
      </c>
      <c r="U199" s="222">
        <f>ROUND(E199*T199,2)</f>
        <v>0.98</v>
      </c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136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x14ac:dyDescent="0.2">
      <c r="A200" s="214" t="s">
        <v>131</v>
      </c>
      <c r="B200" s="220" t="s">
        <v>94</v>
      </c>
      <c r="C200" s="265" t="s">
        <v>95</v>
      </c>
      <c r="D200" s="225"/>
      <c r="E200" s="230"/>
      <c r="F200" s="233"/>
      <c r="G200" s="233">
        <f>SUMIF(AE201:AE225,"&lt;&gt;NOR",G201:G225)</f>
        <v>0</v>
      </c>
      <c r="H200" s="233"/>
      <c r="I200" s="233">
        <f>SUM(I201:I225)</f>
        <v>0</v>
      </c>
      <c r="J200" s="233"/>
      <c r="K200" s="233">
        <f>SUM(K201:K225)</f>
        <v>0</v>
      </c>
      <c r="L200" s="233"/>
      <c r="M200" s="233">
        <f>SUM(M201:M225)</f>
        <v>0</v>
      </c>
      <c r="N200" s="226"/>
      <c r="O200" s="226">
        <f>SUM(O201:O225)</f>
        <v>1.5898800000000002</v>
      </c>
      <c r="P200" s="226"/>
      <c r="Q200" s="226">
        <f>SUM(Q201:Q225)</f>
        <v>0.16</v>
      </c>
      <c r="R200" s="226"/>
      <c r="S200" s="226"/>
      <c r="T200" s="227"/>
      <c r="U200" s="226">
        <f>SUM(U201:U225)</f>
        <v>344.38</v>
      </c>
      <c r="AE200" t="s">
        <v>132</v>
      </c>
    </row>
    <row r="201" spans="1:60" outlineLevel="1" x14ac:dyDescent="0.2">
      <c r="A201" s="213">
        <v>112</v>
      </c>
      <c r="B201" s="219" t="s">
        <v>424</v>
      </c>
      <c r="C201" s="263" t="s">
        <v>425</v>
      </c>
      <c r="D201" s="221" t="s">
        <v>426</v>
      </c>
      <c r="E201" s="228">
        <v>160</v>
      </c>
      <c r="F201" s="231"/>
      <c r="G201" s="232">
        <f>ROUND(E201*F201,2)</f>
        <v>0</v>
      </c>
      <c r="H201" s="231"/>
      <c r="I201" s="232">
        <f>ROUND(E201*H201,2)</f>
        <v>0</v>
      </c>
      <c r="J201" s="231"/>
      <c r="K201" s="232">
        <f>ROUND(E201*J201,2)</f>
        <v>0</v>
      </c>
      <c r="L201" s="232">
        <v>21</v>
      </c>
      <c r="M201" s="232">
        <f>G201*(1+L201/100)</f>
        <v>0</v>
      </c>
      <c r="N201" s="222">
        <v>6.0000000000000002E-5</v>
      </c>
      <c r="O201" s="222">
        <f>ROUND(E201*N201,5)</f>
        <v>9.5999999999999992E-3</v>
      </c>
      <c r="P201" s="222">
        <v>1E-3</v>
      </c>
      <c r="Q201" s="222">
        <f>ROUND(E201*P201,5)</f>
        <v>0.16</v>
      </c>
      <c r="R201" s="222"/>
      <c r="S201" s="222"/>
      <c r="T201" s="223">
        <v>9.7000000000000003E-2</v>
      </c>
      <c r="U201" s="222">
        <f>ROUND(E201*T201,2)</f>
        <v>15.52</v>
      </c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136</v>
      </c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3"/>
      <c r="B202" s="219"/>
      <c r="C202" s="264" t="s">
        <v>427</v>
      </c>
      <c r="D202" s="224"/>
      <c r="E202" s="229"/>
      <c r="F202" s="232"/>
      <c r="G202" s="232"/>
      <c r="H202" s="232"/>
      <c r="I202" s="232"/>
      <c r="J202" s="232"/>
      <c r="K202" s="232"/>
      <c r="L202" s="232"/>
      <c r="M202" s="232"/>
      <c r="N202" s="222"/>
      <c r="O202" s="222"/>
      <c r="P202" s="222"/>
      <c r="Q202" s="222"/>
      <c r="R202" s="222"/>
      <c r="S202" s="222"/>
      <c r="T202" s="223"/>
      <c r="U202" s="222"/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138</v>
      </c>
      <c r="AF202" s="212">
        <v>0</v>
      </c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3"/>
      <c r="B203" s="219"/>
      <c r="C203" s="264" t="s">
        <v>428</v>
      </c>
      <c r="D203" s="224"/>
      <c r="E203" s="229">
        <v>160</v>
      </c>
      <c r="F203" s="232"/>
      <c r="G203" s="232"/>
      <c r="H203" s="232"/>
      <c r="I203" s="232"/>
      <c r="J203" s="232"/>
      <c r="K203" s="232"/>
      <c r="L203" s="232"/>
      <c r="M203" s="232"/>
      <c r="N203" s="222"/>
      <c r="O203" s="222"/>
      <c r="P203" s="222"/>
      <c r="Q203" s="222"/>
      <c r="R203" s="222"/>
      <c r="S203" s="222"/>
      <c r="T203" s="223"/>
      <c r="U203" s="222"/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138</v>
      </c>
      <c r="AF203" s="212">
        <v>0</v>
      </c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ht="22.5" outlineLevel="1" x14ac:dyDescent="0.2">
      <c r="A204" s="213">
        <v>113</v>
      </c>
      <c r="B204" s="219" t="s">
        <v>429</v>
      </c>
      <c r="C204" s="263" t="s">
        <v>430</v>
      </c>
      <c r="D204" s="221" t="s">
        <v>143</v>
      </c>
      <c r="E204" s="228">
        <v>7.5</v>
      </c>
      <c r="F204" s="231"/>
      <c r="G204" s="232">
        <f>ROUND(E204*F204,2)</f>
        <v>0</v>
      </c>
      <c r="H204" s="231"/>
      <c r="I204" s="232">
        <f>ROUND(E204*H204,2)</f>
        <v>0</v>
      </c>
      <c r="J204" s="231"/>
      <c r="K204" s="232">
        <f>ROUND(E204*J204,2)</f>
        <v>0</v>
      </c>
      <c r="L204" s="232">
        <v>21</v>
      </c>
      <c r="M204" s="232">
        <f>G204*(1+L204/100)</f>
        <v>0</v>
      </c>
      <c r="N204" s="222">
        <v>2.513E-2</v>
      </c>
      <c r="O204" s="222">
        <f>ROUND(E204*N204,5)</f>
        <v>0.18848000000000001</v>
      </c>
      <c r="P204" s="222">
        <v>0</v>
      </c>
      <c r="Q204" s="222">
        <f>ROUND(E204*P204,5)</f>
        <v>0</v>
      </c>
      <c r="R204" s="222"/>
      <c r="S204" s="222"/>
      <c r="T204" s="223">
        <v>1.5774900000000001</v>
      </c>
      <c r="U204" s="222">
        <f>ROUND(E204*T204,2)</f>
        <v>11.83</v>
      </c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221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3">
        <v>114</v>
      </c>
      <c r="B205" s="219" t="s">
        <v>431</v>
      </c>
      <c r="C205" s="263" t="s">
        <v>432</v>
      </c>
      <c r="D205" s="221" t="s">
        <v>135</v>
      </c>
      <c r="E205" s="228">
        <v>124.325</v>
      </c>
      <c r="F205" s="231"/>
      <c r="G205" s="232">
        <f>ROUND(E205*F205,2)</f>
        <v>0</v>
      </c>
      <c r="H205" s="231"/>
      <c r="I205" s="232">
        <f>ROUND(E205*H205,2)</f>
        <v>0</v>
      </c>
      <c r="J205" s="231"/>
      <c r="K205" s="232">
        <f>ROUND(E205*J205,2)</f>
        <v>0</v>
      </c>
      <c r="L205" s="232">
        <v>21</v>
      </c>
      <c r="M205" s="232">
        <f>G205*(1+L205/100)</f>
        <v>0</v>
      </c>
      <c r="N205" s="222">
        <v>0</v>
      </c>
      <c r="O205" s="222">
        <f>ROUND(E205*N205,5)</f>
        <v>0</v>
      </c>
      <c r="P205" s="222">
        <v>0</v>
      </c>
      <c r="Q205" s="222">
        <f>ROUND(E205*P205,5)</f>
        <v>0</v>
      </c>
      <c r="R205" s="222"/>
      <c r="S205" s="222"/>
      <c r="T205" s="223">
        <v>2.5499999999999998</v>
      </c>
      <c r="U205" s="222">
        <f>ROUND(E205*T205,2)</f>
        <v>317.02999999999997</v>
      </c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136</v>
      </c>
      <c r="AF205" s="212"/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22.5" outlineLevel="1" x14ac:dyDescent="0.2">
      <c r="A206" s="213"/>
      <c r="B206" s="219"/>
      <c r="C206" s="264" t="s">
        <v>433</v>
      </c>
      <c r="D206" s="224"/>
      <c r="E206" s="229">
        <v>80.914000000000001</v>
      </c>
      <c r="F206" s="232"/>
      <c r="G206" s="232"/>
      <c r="H206" s="232"/>
      <c r="I206" s="232"/>
      <c r="J206" s="232"/>
      <c r="K206" s="232"/>
      <c r="L206" s="232"/>
      <c r="M206" s="232"/>
      <c r="N206" s="222"/>
      <c r="O206" s="222"/>
      <c r="P206" s="222"/>
      <c r="Q206" s="222"/>
      <c r="R206" s="222"/>
      <c r="S206" s="222"/>
      <c r="T206" s="223"/>
      <c r="U206" s="222"/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 t="s">
        <v>138</v>
      </c>
      <c r="AF206" s="212">
        <v>0</v>
      </c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2.5" outlineLevel="1" x14ac:dyDescent="0.2">
      <c r="A207" s="213"/>
      <c r="B207" s="219"/>
      <c r="C207" s="264" t="s">
        <v>434</v>
      </c>
      <c r="D207" s="224"/>
      <c r="E207" s="229">
        <v>43.411000000000001</v>
      </c>
      <c r="F207" s="232"/>
      <c r="G207" s="232"/>
      <c r="H207" s="232"/>
      <c r="I207" s="232"/>
      <c r="J207" s="232"/>
      <c r="K207" s="232"/>
      <c r="L207" s="232"/>
      <c r="M207" s="232"/>
      <c r="N207" s="222"/>
      <c r="O207" s="222"/>
      <c r="P207" s="222"/>
      <c r="Q207" s="222"/>
      <c r="R207" s="222"/>
      <c r="S207" s="222"/>
      <c r="T207" s="223"/>
      <c r="U207" s="222"/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138</v>
      </c>
      <c r="AF207" s="212">
        <v>0</v>
      </c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ht="22.5" outlineLevel="1" x14ac:dyDescent="0.2">
      <c r="A208" s="213">
        <v>115</v>
      </c>
      <c r="B208" s="219" t="s">
        <v>435</v>
      </c>
      <c r="C208" s="263" t="s">
        <v>436</v>
      </c>
      <c r="D208" s="221" t="s">
        <v>200</v>
      </c>
      <c r="E208" s="228">
        <v>10</v>
      </c>
      <c r="F208" s="231"/>
      <c r="G208" s="232">
        <f>ROUND(E208*F208,2)</f>
        <v>0</v>
      </c>
      <c r="H208" s="231"/>
      <c r="I208" s="232">
        <f>ROUND(E208*H208,2)</f>
        <v>0</v>
      </c>
      <c r="J208" s="231"/>
      <c r="K208" s="232">
        <f>ROUND(E208*J208,2)</f>
        <v>0</v>
      </c>
      <c r="L208" s="232">
        <v>21</v>
      </c>
      <c r="M208" s="232">
        <f>G208*(1+L208/100)</f>
        <v>0</v>
      </c>
      <c r="N208" s="222">
        <v>4.7E-2</v>
      </c>
      <c r="O208" s="222">
        <f>ROUND(E208*N208,5)</f>
        <v>0.47</v>
      </c>
      <c r="P208" s="222">
        <v>0</v>
      </c>
      <c r="Q208" s="222">
        <f>ROUND(E208*P208,5)</f>
        <v>0</v>
      </c>
      <c r="R208" s="222"/>
      <c r="S208" s="222"/>
      <c r="T208" s="223">
        <v>0</v>
      </c>
      <c r="U208" s="222">
        <f>ROUND(E208*T208,2)</f>
        <v>0</v>
      </c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246</v>
      </c>
      <c r="AF208" s="212"/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2.5" outlineLevel="1" x14ac:dyDescent="0.2">
      <c r="A209" s="213">
        <v>116</v>
      </c>
      <c r="B209" s="219" t="s">
        <v>437</v>
      </c>
      <c r="C209" s="263" t="s">
        <v>438</v>
      </c>
      <c r="D209" s="221" t="s">
        <v>200</v>
      </c>
      <c r="E209" s="228">
        <v>11</v>
      </c>
      <c r="F209" s="231"/>
      <c r="G209" s="232">
        <f>ROUND(E209*F209,2)</f>
        <v>0</v>
      </c>
      <c r="H209" s="231"/>
      <c r="I209" s="232">
        <f>ROUND(E209*H209,2)</f>
        <v>0</v>
      </c>
      <c r="J209" s="231"/>
      <c r="K209" s="232">
        <f>ROUND(E209*J209,2)</f>
        <v>0</v>
      </c>
      <c r="L209" s="232">
        <v>21</v>
      </c>
      <c r="M209" s="232">
        <f>G209*(1+L209/100)</f>
        <v>0</v>
      </c>
      <c r="N209" s="222">
        <v>2.8000000000000001E-2</v>
      </c>
      <c r="O209" s="222">
        <f>ROUND(E209*N209,5)</f>
        <v>0.308</v>
      </c>
      <c r="P209" s="222">
        <v>0</v>
      </c>
      <c r="Q209" s="222">
        <f>ROUND(E209*P209,5)</f>
        <v>0</v>
      </c>
      <c r="R209" s="222"/>
      <c r="S209" s="222"/>
      <c r="T209" s="223">
        <v>0</v>
      </c>
      <c r="U209" s="222">
        <f>ROUND(E209*T209,2)</f>
        <v>0</v>
      </c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 t="s">
        <v>246</v>
      </c>
      <c r="AF209" s="212"/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ht="22.5" outlineLevel="1" x14ac:dyDescent="0.2">
      <c r="A210" s="213">
        <v>117</v>
      </c>
      <c r="B210" s="219" t="s">
        <v>439</v>
      </c>
      <c r="C210" s="263" t="s">
        <v>440</v>
      </c>
      <c r="D210" s="221" t="s">
        <v>200</v>
      </c>
      <c r="E210" s="228">
        <v>4</v>
      </c>
      <c r="F210" s="231"/>
      <c r="G210" s="232">
        <f>ROUND(E210*F210,2)</f>
        <v>0</v>
      </c>
      <c r="H210" s="231"/>
      <c r="I210" s="232">
        <f>ROUND(E210*H210,2)</f>
        <v>0</v>
      </c>
      <c r="J210" s="231"/>
      <c r="K210" s="232">
        <f>ROUND(E210*J210,2)</f>
        <v>0</v>
      </c>
      <c r="L210" s="232">
        <v>21</v>
      </c>
      <c r="M210" s="232">
        <f>G210*(1+L210/100)</f>
        <v>0</v>
      </c>
      <c r="N210" s="222">
        <v>3.2000000000000001E-2</v>
      </c>
      <c r="O210" s="222">
        <f>ROUND(E210*N210,5)</f>
        <v>0.128</v>
      </c>
      <c r="P210" s="222">
        <v>0</v>
      </c>
      <c r="Q210" s="222">
        <f>ROUND(E210*P210,5)</f>
        <v>0</v>
      </c>
      <c r="R210" s="222"/>
      <c r="S210" s="222"/>
      <c r="T210" s="223">
        <v>0</v>
      </c>
      <c r="U210" s="222">
        <f>ROUND(E210*T210,2)</f>
        <v>0</v>
      </c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 t="s">
        <v>246</v>
      </c>
      <c r="AF210" s="212"/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ht="33.75" outlineLevel="1" x14ac:dyDescent="0.2">
      <c r="A211" s="213">
        <v>118</v>
      </c>
      <c r="B211" s="219" t="s">
        <v>441</v>
      </c>
      <c r="C211" s="263" t="s">
        <v>442</v>
      </c>
      <c r="D211" s="221" t="s">
        <v>200</v>
      </c>
      <c r="E211" s="228">
        <v>1</v>
      </c>
      <c r="F211" s="231"/>
      <c r="G211" s="232">
        <f>ROUND(E211*F211,2)</f>
        <v>0</v>
      </c>
      <c r="H211" s="231"/>
      <c r="I211" s="232">
        <f>ROUND(E211*H211,2)</f>
        <v>0</v>
      </c>
      <c r="J211" s="231"/>
      <c r="K211" s="232">
        <f>ROUND(E211*J211,2)</f>
        <v>0</v>
      </c>
      <c r="L211" s="232">
        <v>21</v>
      </c>
      <c r="M211" s="232">
        <f>G211*(1+L211/100)</f>
        <v>0</v>
      </c>
      <c r="N211" s="222">
        <v>2.5000000000000001E-2</v>
      </c>
      <c r="O211" s="222">
        <f>ROUND(E211*N211,5)</f>
        <v>2.5000000000000001E-2</v>
      </c>
      <c r="P211" s="222">
        <v>0</v>
      </c>
      <c r="Q211" s="222">
        <f>ROUND(E211*P211,5)</f>
        <v>0</v>
      </c>
      <c r="R211" s="222"/>
      <c r="S211" s="222"/>
      <c r="T211" s="223">
        <v>0</v>
      </c>
      <c r="U211" s="222">
        <f>ROUND(E211*T211,2)</f>
        <v>0</v>
      </c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 t="s">
        <v>246</v>
      </c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ht="33.75" outlineLevel="1" x14ac:dyDescent="0.2">
      <c r="A212" s="213">
        <v>119</v>
      </c>
      <c r="B212" s="219" t="s">
        <v>443</v>
      </c>
      <c r="C212" s="263" t="s">
        <v>444</v>
      </c>
      <c r="D212" s="221" t="s">
        <v>200</v>
      </c>
      <c r="E212" s="228">
        <v>1</v>
      </c>
      <c r="F212" s="231"/>
      <c r="G212" s="232">
        <f>ROUND(E212*F212,2)</f>
        <v>0</v>
      </c>
      <c r="H212" s="231"/>
      <c r="I212" s="232">
        <f>ROUND(E212*H212,2)</f>
        <v>0</v>
      </c>
      <c r="J212" s="231"/>
      <c r="K212" s="232">
        <f>ROUND(E212*J212,2)</f>
        <v>0</v>
      </c>
      <c r="L212" s="232">
        <v>21</v>
      </c>
      <c r="M212" s="232">
        <f>G212*(1+L212/100)</f>
        <v>0</v>
      </c>
      <c r="N212" s="222">
        <v>2.5999999999999999E-2</v>
      </c>
      <c r="O212" s="222">
        <f>ROUND(E212*N212,5)</f>
        <v>2.5999999999999999E-2</v>
      </c>
      <c r="P212" s="222">
        <v>0</v>
      </c>
      <c r="Q212" s="222">
        <f>ROUND(E212*P212,5)</f>
        <v>0</v>
      </c>
      <c r="R212" s="222"/>
      <c r="S212" s="222"/>
      <c r="T212" s="223">
        <v>0</v>
      </c>
      <c r="U212" s="222">
        <f>ROUND(E212*T212,2)</f>
        <v>0</v>
      </c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 t="s">
        <v>246</v>
      </c>
      <c r="AF212" s="212"/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ht="22.5" outlineLevel="1" x14ac:dyDescent="0.2">
      <c r="A213" s="213">
        <v>120</v>
      </c>
      <c r="B213" s="219" t="s">
        <v>445</v>
      </c>
      <c r="C213" s="263" t="s">
        <v>446</v>
      </c>
      <c r="D213" s="221" t="s">
        <v>200</v>
      </c>
      <c r="E213" s="228">
        <v>1</v>
      </c>
      <c r="F213" s="231"/>
      <c r="G213" s="232">
        <f>ROUND(E213*F213,2)</f>
        <v>0</v>
      </c>
      <c r="H213" s="231"/>
      <c r="I213" s="232">
        <f>ROUND(E213*H213,2)</f>
        <v>0</v>
      </c>
      <c r="J213" s="231"/>
      <c r="K213" s="232">
        <f>ROUND(E213*J213,2)</f>
        <v>0</v>
      </c>
      <c r="L213" s="232">
        <v>21</v>
      </c>
      <c r="M213" s="232">
        <f>G213*(1+L213/100)</f>
        <v>0</v>
      </c>
      <c r="N213" s="222">
        <v>3.7999999999999999E-2</v>
      </c>
      <c r="O213" s="222">
        <f>ROUND(E213*N213,5)</f>
        <v>3.7999999999999999E-2</v>
      </c>
      <c r="P213" s="222">
        <v>0</v>
      </c>
      <c r="Q213" s="222">
        <f>ROUND(E213*P213,5)</f>
        <v>0</v>
      </c>
      <c r="R213" s="222"/>
      <c r="S213" s="222"/>
      <c r="T213" s="223">
        <v>0</v>
      </c>
      <c r="U213" s="222">
        <f>ROUND(E213*T213,2)</f>
        <v>0</v>
      </c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 t="s">
        <v>246</v>
      </c>
      <c r="AF213" s="212"/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ht="22.5" outlineLevel="1" x14ac:dyDescent="0.2">
      <c r="A214" s="213">
        <v>121</v>
      </c>
      <c r="B214" s="219" t="s">
        <v>447</v>
      </c>
      <c r="C214" s="263" t="s">
        <v>448</v>
      </c>
      <c r="D214" s="221" t="s">
        <v>200</v>
      </c>
      <c r="E214" s="228">
        <v>1</v>
      </c>
      <c r="F214" s="231"/>
      <c r="G214" s="232">
        <f>ROUND(E214*F214,2)</f>
        <v>0</v>
      </c>
      <c r="H214" s="231"/>
      <c r="I214" s="232">
        <f>ROUND(E214*H214,2)</f>
        <v>0</v>
      </c>
      <c r="J214" s="231"/>
      <c r="K214" s="232">
        <f>ROUND(E214*J214,2)</f>
        <v>0</v>
      </c>
      <c r="L214" s="232">
        <v>21</v>
      </c>
      <c r="M214" s="232">
        <f>G214*(1+L214/100)</f>
        <v>0</v>
      </c>
      <c r="N214" s="222">
        <v>2.8000000000000001E-2</v>
      </c>
      <c r="O214" s="222">
        <f>ROUND(E214*N214,5)</f>
        <v>2.8000000000000001E-2</v>
      </c>
      <c r="P214" s="222">
        <v>0</v>
      </c>
      <c r="Q214" s="222">
        <f>ROUND(E214*P214,5)</f>
        <v>0</v>
      </c>
      <c r="R214" s="222"/>
      <c r="S214" s="222"/>
      <c r="T214" s="223">
        <v>0</v>
      </c>
      <c r="U214" s="222">
        <f>ROUND(E214*T214,2)</f>
        <v>0</v>
      </c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 t="s">
        <v>246</v>
      </c>
      <c r="AF214" s="212"/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ht="22.5" outlineLevel="1" x14ac:dyDescent="0.2">
      <c r="A215" s="213">
        <v>122</v>
      </c>
      <c r="B215" s="219" t="s">
        <v>449</v>
      </c>
      <c r="C215" s="263" t="s">
        <v>450</v>
      </c>
      <c r="D215" s="221" t="s">
        <v>200</v>
      </c>
      <c r="E215" s="228">
        <v>1</v>
      </c>
      <c r="F215" s="231"/>
      <c r="G215" s="232">
        <f>ROUND(E215*F215,2)</f>
        <v>0</v>
      </c>
      <c r="H215" s="231"/>
      <c r="I215" s="232">
        <f>ROUND(E215*H215,2)</f>
        <v>0</v>
      </c>
      <c r="J215" s="231"/>
      <c r="K215" s="232">
        <f>ROUND(E215*J215,2)</f>
        <v>0</v>
      </c>
      <c r="L215" s="232">
        <v>21</v>
      </c>
      <c r="M215" s="232">
        <f>G215*(1+L215/100)</f>
        <v>0</v>
      </c>
      <c r="N215" s="222">
        <v>3.1E-2</v>
      </c>
      <c r="O215" s="222">
        <f>ROUND(E215*N215,5)</f>
        <v>3.1E-2</v>
      </c>
      <c r="P215" s="222">
        <v>0</v>
      </c>
      <c r="Q215" s="222">
        <f>ROUND(E215*P215,5)</f>
        <v>0</v>
      </c>
      <c r="R215" s="222"/>
      <c r="S215" s="222"/>
      <c r="T215" s="223">
        <v>0</v>
      </c>
      <c r="U215" s="222">
        <f>ROUND(E215*T215,2)</f>
        <v>0</v>
      </c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246</v>
      </c>
      <c r="AF215" s="212"/>
      <c r="AG215" s="212"/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ht="22.5" outlineLevel="1" x14ac:dyDescent="0.2">
      <c r="A216" s="213">
        <v>123</v>
      </c>
      <c r="B216" s="219" t="s">
        <v>451</v>
      </c>
      <c r="C216" s="263" t="s">
        <v>452</v>
      </c>
      <c r="D216" s="221" t="s">
        <v>200</v>
      </c>
      <c r="E216" s="228">
        <v>1</v>
      </c>
      <c r="F216" s="231"/>
      <c r="G216" s="232">
        <f>ROUND(E216*F216,2)</f>
        <v>0</v>
      </c>
      <c r="H216" s="231"/>
      <c r="I216" s="232">
        <f>ROUND(E216*H216,2)</f>
        <v>0</v>
      </c>
      <c r="J216" s="231"/>
      <c r="K216" s="232">
        <f>ROUND(E216*J216,2)</f>
        <v>0</v>
      </c>
      <c r="L216" s="232">
        <v>21</v>
      </c>
      <c r="M216" s="232">
        <f>G216*(1+L216/100)</f>
        <v>0</v>
      </c>
      <c r="N216" s="222">
        <v>2.5999999999999999E-2</v>
      </c>
      <c r="O216" s="222">
        <f>ROUND(E216*N216,5)</f>
        <v>2.5999999999999999E-2</v>
      </c>
      <c r="P216" s="222">
        <v>0</v>
      </c>
      <c r="Q216" s="222">
        <f>ROUND(E216*P216,5)</f>
        <v>0</v>
      </c>
      <c r="R216" s="222"/>
      <c r="S216" s="222"/>
      <c r="T216" s="223">
        <v>0</v>
      </c>
      <c r="U216" s="222">
        <f>ROUND(E216*T216,2)</f>
        <v>0</v>
      </c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 t="s">
        <v>246</v>
      </c>
      <c r="AF216" s="212"/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22.5" outlineLevel="1" x14ac:dyDescent="0.2">
      <c r="A217" s="213">
        <v>124</v>
      </c>
      <c r="B217" s="219" t="s">
        <v>453</v>
      </c>
      <c r="C217" s="263" t="s">
        <v>454</v>
      </c>
      <c r="D217" s="221" t="s">
        <v>200</v>
      </c>
      <c r="E217" s="228">
        <v>1</v>
      </c>
      <c r="F217" s="231"/>
      <c r="G217" s="232">
        <f>ROUND(E217*F217,2)</f>
        <v>0</v>
      </c>
      <c r="H217" s="231"/>
      <c r="I217" s="232">
        <f>ROUND(E217*H217,2)</f>
        <v>0</v>
      </c>
      <c r="J217" s="231"/>
      <c r="K217" s="232">
        <f>ROUND(E217*J217,2)</f>
        <v>0</v>
      </c>
      <c r="L217" s="232">
        <v>21</v>
      </c>
      <c r="M217" s="232">
        <f>G217*(1+L217/100)</f>
        <v>0</v>
      </c>
      <c r="N217" s="222">
        <v>2.1999999999999999E-2</v>
      </c>
      <c r="O217" s="222">
        <f>ROUND(E217*N217,5)</f>
        <v>2.1999999999999999E-2</v>
      </c>
      <c r="P217" s="222">
        <v>0</v>
      </c>
      <c r="Q217" s="222">
        <f>ROUND(E217*P217,5)</f>
        <v>0</v>
      </c>
      <c r="R217" s="222"/>
      <c r="S217" s="222"/>
      <c r="T217" s="223">
        <v>0</v>
      </c>
      <c r="U217" s="222">
        <f>ROUND(E217*T217,2)</f>
        <v>0</v>
      </c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 t="s">
        <v>246</v>
      </c>
      <c r="AF217" s="212"/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2.5" outlineLevel="1" x14ac:dyDescent="0.2">
      <c r="A218" s="213">
        <v>125</v>
      </c>
      <c r="B218" s="219" t="s">
        <v>455</v>
      </c>
      <c r="C218" s="263" t="s">
        <v>456</v>
      </c>
      <c r="D218" s="221" t="s">
        <v>200</v>
      </c>
      <c r="E218" s="228">
        <v>1</v>
      </c>
      <c r="F218" s="231"/>
      <c r="G218" s="232">
        <f>ROUND(E218*F218,2)</f>
        <v>0</v>
      </c>
      <c r="H218" s="231"/>
      <c r="I218" s="232">
        <f>ROUND(E218*H218,2)</f>
        <v>0</v>
      </c>
      <c r="J218" s="231"/>
      <c r="K218" s="232">
        <f>ROUND(E218*J218,2)</f>
        <v>0</v>
      </c>
      <c r="L218" s="232">
        <v>21</v>
      </c>
      <c r="M218" s="232">
        <f>G218*(1+L218/100)</f>
        <v>0</v>
      </c>
      <c r="N218" s="222">
        <v>6.2E-2</v>
      </c>
      <c r="O218" s="222">
        <f>ROUND(E218*N218,5)</f>
        <v>6.2E-2</v>
      </c>
      <c r="P218" s="222">
        <v>0</v>
      </c>
      <c r="Q218" s="222">
        <f>ROUND(E218*P218,5)</f>
        <v>0</v>
      </c>
      <c r="R218" s="222"/>
      <c r="S218" s="222"/>
      <c r="T218" s="223">
        <v>0</v>
      </c>
      <c r="U218" s="222">
        <f>ROUND(E218*T218,2)</f>
        <v>0</v>
      </c>
      <c r="V218" s="212"/>
      <c r="W218" s="212"/>
      <c r="X218" s="212"/>
      <c r="Y218" s="212"/>
      <c r="Z218" s="212"/>
      <c r="AA218" s="212"/>
      <c r="AB218" s="212"/>
      <c r="AC218" s="212"/>
      <c r="AD218" s="212"/>
      <c r="AE218" s="212" t="s">
        <v>246</v>
      </c>
      <c r="AF218" s="212"/>
      <c r="AG218" s="212"/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ht="22.5" outlineLevel="1" x14ac:dyDescent="0.2">
      <c r="A219" s="213">
        <v>126</v>
      </c>
      <c r="B219" s="219" t="s">
        <v>457</v>
      </c>
      <c r="C219" s="263" t="s">
        <v>458</v>
      </c>
      <c r="D219" s="221" t="s">
        <v>200</v>
      </c>
      <c r="E219" s="228">
        <v>2</v>
      </c>
      <c r="F219" s="231"/>
      <c r="G219" s="232">
        <f>ROUND(E219*F219,2)</f>
        <v>0</v>
      </c>
      <c r="H219" s="231"/>
      <c r="I219" s="232">
        <f>ROUND(E219*H219,2)</f>
        <v>0</v>
      </c>
      <c r="J219" s="231"/>
      <c r="K219" s="232">
        <f>ROUND(E219*J219,2)</f>
        <v>0</v>
      </c>
      <c r="L219" s="232">
        <v>21</v>
      </c>
      <c r="M219" s="232">
        <f>G219*(1+L219/100)</f>
        <v>0</v>
      </c>
      <c r="N219" s="222">
        <v>3.1E-2</v>
      </c>
      <c r="O219" s="222">
        <f>ROUND(E219*N219,5)</f>
        <v>6.2E-2</v>
      </c>
      <c r="P219" s="222">
        <v>0</v>
      </c>
      <c r="Q219" s="222">
        <f>ROUND(E219*P219,5)</f>
        <v>0</v>
      </c>
      <c r="R219" s="222"/>
      <c r="S219" s="222"/>
      <c r="T219" s="223">
        <v>0</v>
      </c>
      <c r="U219" s="222">
        <f>ROUND(E219*T219,2)</f>
        <v>0</v>
      </c>
      <c r="V219" s="212"/>
      <c r="W219" s="212"/>
      <c r="X219" s="212"/>
      <c r="Y219" s="212"/>
      <c r="Z219" s="212"/>
      <c r="AA219" s="212"/>
      <c r="AB219" s="212"/>
      <c r="AC219" s="212"/>
      <c r="AD219" s="212"/>
      <c r="AE219" s="212" t="s">
        <v>246</v>
      </c>
      <c r="AF219" s="212"/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ht="22.5" outlineLevel="1" x14ac:dyDescent="0.2">
      <c r="A220" s="213">
        <v>127</v>
      </c>
      <c r="B220" s="219" t="s">
        <v>459</v>
      </c>
      <c r="C220" s="263" t="s">
        <v>460</v>
      </c>
      <c r="D220" s="221" t="s">
        <v>200</v>
      </c>
      <c r="E220" s="228">
        <v>1</v>
      </c>
      <c r="F220" s="231"/>
      <c r="G220" s="232">
        <f>ROUND(E220*F220,2)</f>
        <v>0</v>
      </c>
      <c r="H220" s="231"/>
      <c r="I220" s="232">
        <f>ROUND(E220*H220,2)</f>
        <v>0</v>
      </c>
      <c r="J220" s="231"/>
      <c r="K220" s="232">
        <f>ROUND(E220*J220,2)</f>
        <v>0</v>
      </c>
      <c r="L220" s="232">
        <v>21</v>
      </c>
      <c r="M220" s="232">
        <f>G220*(1+L220/100)</f>
        <v>0</v>
      </c>
      <c r="N220" s="222">
        <v>3.1E-2</v>
      </c>
      <c r="O220" s="222">
        <f>ROUND(E220*N220,5)</f>
        <v>3.1E-2</v>
      </c>
      <c r="P220" s="222">
        <v>0</v>
      </c>
      <c r="Q220" s="222">
        <f>ROUND(E220*P220,5)</f>
        <v>0</v>
      </c>
      <c r="R220" s="222"/>
      <c r="S220" s="222"/>
      <c r="T220" s="223">
        <v>0</v>
      </c>
      <c r="U220" s="222">
        <f>ROUND(E220*T220,2)</f>
        <v>0</v>
      </c>
      <c r="V220" s="212"/>
      <c r="W220" s="212"/>
      <c r="X220" s="212"/>
      <c r="Y220" s="212"/>
      <c r="Z220" s="212"/>
      <c r="AA220" s="212"/>
      <c r="AB220" s="212"/>
      <c r="AC220" s="212"/>
      <c r="AD220" s="212"/>
      <c r="AE220" s="212" t="s">
        <v>246</v>
      </c>
      <c r="AF220" s="212"/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3">
        <v>128</v>
      </c>
      <c r="B221" s="219" t="s">
        <v>461</v>
      </c>
      <c r="C221" s="263" t="s">
        <v>462</v>
      </c>
      <c r="D221" s="221" t="s">
        <v>200</v>
      </c>
      <c r="E221" s="228">
        <v>4</v>
      </c>
      <c r="F221" s="231"/>
      <c r="G221" s="232">
        <f>ROUND(E221*F221,2)</f>
        <v>0</v>
      </c>
      <c r="H221" s="231"/>
      <c r="I221" s="232">
        <f>ROUND(E221*H221,2)</f>
        <v>0</v>
      </c>
      <c r="J221" s="231"/>
      <c r="K221" s="232">
        <f>ROUND(E221*J221,2)</f>
        <v>0</v>
      </c>
      <c r="L221" s="232">
        <v>21</v>
      </c>
      <c r="M221" s="232">
        <f>G221*(1+L221/100)</f>
        <v>0</v>
      </c>
      <c r="N221" s="222">
        <v>2.8000000000000001E-2</v>
      </c>
      <c r="O221" s="222">
        <f>ROUND(E221*N221,5)</f>
        <v>0.112</v>
      </c>
      <c r="P221" s="222">
        <v>0</v>
      </c>
      <c r="Q221" s="222">
        <f>ROUND(E221*P221,5)</f>
        <v>0</v>
      </c>
      <c r="R221" s="222"/>
      <c r="S221" s="222"/>
      <c r="T221" s="223">
        <v>0</v>
      </c>
      <c r="U221" s="222">
        <f>ROUND(E221*T221,2)</f>
        <v>0</v>
      </c>
      <c r="V221" s="212"/>
      <c r="W221" s="212"/>
      <c r="X221" s="212"/>
      <c r="Y221" s="212"/>
      <c r="Z221" s="212"/>
      <c r="AA221" s="212"/>
      <c r="AB221" s="212"/>
      <c r="AC221" s="212"/>
      <c r="AD221" s="212"/>
      <c r="AE221" s="212" t="s">
        <v>246</v>
      </c>
      <c r="AF221" s="212"/>
      <c r="AG221" s="212"/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3">
        <v>129</v>
      </c>
      <c r="B222" s="219" t="s">
        <v>463</v>
      </c>
      <c r="C222" s="263" t="s">
        <v>464</v>
      </c>
      <c r="D222" s="221" t="s">
        <v>135</v>
      </c>
      <c r="E222" s="228">
        <v>4.5999999999999996</v>
      </c>
      <c r="F222" s="231"/>
      <c r="G222" s="232">
        <f>ROUND(E222*F222,2)</f>
        <v>0</v>
      </c>
      <c r="H222" s="231"/>
      <c r="I222" s="232">
        <f>ROUND(E222*H222,2)</f>
        <v>0</v>
      </c>
      <c r="J222" s="231"/>
      <c r="K222" s="232">
        <f>ROUND(E222*J222,2)</f>
        <v>0</v>
      </c>
      <c r="L222" s="232">
        <v>21</v>
      </c>
      <c r="M222" s="232">
        <f>G222*(1+L222/100)</f>
        <v>0</v>
      </c>
      <c r="N222" s="222">
        <v>3.0000000000000001E-3</v>
      </c>
      <c r="O222" s="222">
        <f>ROUND(E222*N222,5)</f>
        <v>1.38E-2</v>
      </c>
      <c r="P222" s="222">
        <v>0</v>
      </c>
      <c r="Q222" s="222">
        <f>ROUND(E222*P222,5)</f>
        <v>0</v>
      </c>
      <c r="R222" s="222"/>
      <c r="S222" s="222"/>
      <c r="T222" s="223">
        <v>0</v>
      </c>
      <c r="U222" s="222">
        <f>ROUND(E222*T222,2)</f>
        <v>0</v>
      </c>
      <c r="V222" s="212"/>
      <c r="W222" s="212"/>
      <c r="X222" s="212"/>
      <c r="Y222" s="212"/>
      <c r="Z222" s="212"/>
      <c r="AA222" s="212"/>
      <c r="AB222" s="212"/>
      <c r="AC222" s="212"/>
      <c r="AD222" s="212"/>
      <c r="AE222" s="212" t="s">
        <v>246</v>
      </c>
      <c r="AF222" s="212"/>
      <c r="AG222" s="212"/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3"/>
      <c r="B223" s="219"/>
      <c r="C223" s="264" t="s">
        <v>465</v>
      </c>
      <c r="D223" s="224"/>
      <c r="E223" s="229">
        <v>4.5999999999999996</v>
      </c>
      <c r="F223" s="232"/>
      <c r="G223" s="232"/>
      <c r="H223" s="232"/>
      <c r="I223" s="232"/>
      <c r="J223" s="232"/>
      <c r="K223" s="232"/>
      <c r="L223" s="232"/>
      <c r="M223" s="232"/>
      <c r="N223" s="222"/>
      <c r="O223" s="222"/>
      <c r="P223" s="222"/>
      <c r="Q223" s="222"/>
      <c r="R223" s="222"/>
      <c r="S223" s="222"/>
      <c r="T223" s="223"/>
      <c r="U223" s="222"/>
      <c r="V223" s="212"/>
      <c r="W223" s="212"/>
      <c r="X223" s="212"/>
      <c r="Y223" s="212"/>
      <c r="Z223" s="212"/>
      <c r="AA223" s="212"/>
      <c r="AB223" s="212"/>
      <c r="AC223" s="212"/>
      <c r="AD223" s="212"/>
      <c r="AE223" s="212" t="s">
        <v>138</v>
      </c>
      <c r="AF223" s="212">
        <v>0</v>
      </c>
      <c r="AG223" s="212"/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ht="22.5" outlineLevel="1" x14ac:dyDescent="0.2">
      <c r="A224" s="213">
        <v>130</v>
      </c>
      <c r="B224" s="219" t="s">
        <v>466</v>
      </c>
      <c r="C224" s="263" t="s">
        <v>467</v>
      </c>
      <c r="D224" s="221" t="s">
        <v>135</v>
      </c>
      <c r="E224" s="228">
        <v>3.6</v>
      </c>
      <c r="F224" s="231"/>
      <c r="G224" s="232">
        <f>ROUND(E224*F224,2)</f>
        <v>0</v>
      </c>
      <c r="H224" s="231"/>
      <c r="I224" s="232">
        <f>ROUND(E224*H224,2)</f>
        <v>0</v>
      </c>
      <c r="J224" s="231"/>
      <c r="K224" s="232">
        <f>ROUND(E224*J224,2)</f>
        <v>0</v>
      </c>
      <c r="L224" s="232">
        <v>21</v>
      </c>
      <c r="M224" s="232">
        <f>G224*(1+L224/100)</f>
        <v>0</v>
      </c>
      <c r="N224" s="222">
        <v>2.5000000000000001E-3</v>
      </c>
      <c r="O224" s="222">
        <f>ROUND(E224*N224,5)</f>
        <v>8.9999999999999993E-3</v>
      </c>
      <c r="P224" s="222">
        <v>0</v>
      </c>
      <c r="Q224" s="222">
        <f>ROUND(E224*P224,5)</f>
        <v>0</v>
      </c>
      <c r="R224" s="222"/>
      <c r="S224" s="222"/>
      <c r="T224" s="223">
        <v>0</v>
      </c>
      <c r="U224" s="222">
        <f>ROUND(E224*T224,2)</f>
        <v>0</v>
      </c>
      <c r="V224" s="212"/>
      <c r="W224" s="212"/>
      <c r="X224" s="212"/>
      <c r="Y224" s="212"/>
      <c r="Z224" s="212"/>
      <c r="AA224" s="212"/>
      <c r="AB224" s="212"/>
      <c r="AC224" s="212"/>
      <c r="AD224" s="212"/>
      <c r="AE224" s="212" t="s">
        <v>246</v>
      </c>
      <c r="AF224" s="212"/>
      <c r="AG224" s="212"/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3"/>
      <c r="B225" s="219"/>
      <c r="C225" s="264" t="s">
        <v>468</v>
      </c>
      <c r="D225" s="224"/>
      <c r="E225" s="229">
        <v>3.6</v>
      </c>
      <c r="F225" s="232"/>
      <c r="G225" s="232"/>
      <c r="H225" s="232"/>
      <c r="I225" s="232"/>
      <c r="J225" s="232"/>
      <c r="K225" s="232"/>
      <c r="L225" s="232"/>
      <c r="M225" s="232"/>
      <c r="N225" s="222"/>
      <c r="O225" s="222"/>
      <c r="P225" s="222"/>
      <c r="Q225" s="222"/>
      <c r="R225" s="222"/>
      <c r="S225" s="222"/>
      <c r="T225" s="223"/>
      <c r="U225" s="222"/>
      <c r="V225" s="212"/>
      <c r="W225" s="212"/>
      <c r="X225" s="212"/>
      <c r="Y225" s="212"/>
      <c r="Z225" s="212"/>
      <c r="AA225" s="212"/>
      <c r="AB225" s="212"/>
      <c r="AC225" s="212"/>
      <c r="AD225" s="212"/>
      <c r="AE225" s="212" t="s">
        <v>138</v>
      </c>
      <c r="AF225" s="212">
        <v>0</v>
      </c>
      <c r="AG225" s="212"/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x14ac:dyDescent="0.2">
      <c r="A226" s="214" t="s">
        <v>131</v>
      </c>
      <c r="B226" s="220" t="s">
        <v>96</v>
      </c>
      <c r="C226" s="265" t="s">
        <v>97</v>
      </c>
      <c r="D226" s="225"/>
      <c r="E226" s="230"/>
      <c r="F226" s="233"/>
      <c r="G226" s="233">
        <f>SUMIF(AE227:AE236,"&lt;&gt;NOR",G227:G236)</f>
        <v>0</v>
      </c>
      <c r="H226" s="233"/>
      <c r="I226" s="233">
        <f>SUM(I227:I236)</f>
        <v>0</v>
      </c>
      <c r="J226" s="233"/>
      <c r="K226" s="233">
        <f>SUM(K227:K236)</f>
        <v>0</v>
      </c>
      <c r="L226" s="233"/>
      <c r="M226" s="233">
        <f>SUM(M227:M236)</f>
        <v>0</v>
      </c>
      <c r="N226" s="226"/>
      <c r="O226" s="226">
        <f>SUM(O227:O236)</f>
        <v>6.7253800000000004</v>
      </c>
      <c r="P226" s="226"/>
      <c r="Q226" s="226">
        <f>SUM(Q227:Q236)</f>
        <v>0</v>
      </c>
      <c r="R226" s="226"/>
      <c r="S226" s="226"/>
      <c r="T226" s="227"/>
      <c r="U226" s="226">
        <f>SUM(U227:U236)</f>
        <v>319.29000000000002</v>
      </c>
      <c r="AE226" t="s">
        <v>132</v>
      </c>
    </row>
    <row r="227" spans="1:60" outlineLevel="1" x14ac:dyDescent="0.2">
      <c r="A227" s="213">
        <v>131</v>
      </c>
      <c r="B227" s="219" t="s">
        <v>469</v>
      </c>
      <c r="C227" s="263" t="s">
        <v>470</v>
      </c>
      <c r="D227" s="221" t="s">
        <v>135</v>
      </c>
      <c r="E227" s="228">
        <v>240.88</v>
      </c>
      <c r="F227" s="231"/>
      <c r="G227" s="232">
        <f>ROUND(E227*F227,2)</f>
        <v>0</v>
      </c>
      <c r="H227" s="231"/>
      <c r="I227" s="232">
        <f>ROUND(E227*H227,2)</f>
        <v>0</v>
      </c>
      <c r="J227" s="231"/>
      <c r="K227" s="232">
        <f>ROUND(E227*J227,2)</f>
        <v>0</v>
      </c>
      <c r="L227" s="232">
        <v>21</v>
      </c>
      <c r="M227" s="232">
        <f>G227*(1+L227/100)</f>
        <v>0</v>
      </c>
      <c r="N227" s="222">
        <v>2.1000000000000001E-4</v>
      </c>
      <c r="O227" s="222">
        <f>ROUND(E227*N227,5)</f>
        <v>5.058E-2</v>
      </c>
      <c r="P227" s="222">
        <v>0</v>
      </c>
      <c r="Q227" s="222">
        <f>ROUND(E227*P227,5)</f>
        <v>0</v>
      </c>
      <c r="R227" s="222"/>
      <c r="S227" s="222"/>
      <c r="T227" s="223">
        <v>0.05</v>
      </c>
      <c r="U227" s="222">
        <f>ROUND(E227*T227,2)</f>
        <v>12.04</v>
      </c>
      <c r="V227" s="212"/>
      <c r="W227" s="212"/>
      <c r="X227" s="212"/>
      <c r="Y227" s="212"/>
      <c r="Z227" s="212"/>
      <c r="AA227" s="212"/>
      <c r="AB227" s="212"/>
      <c r="AC227" s="212"/>
      <c r="AD227" s="212"/>
      <c r="AE227" s="212" t="s">
        <v>136</v>
      </c>
      <c r="AF227" s="212"/>
      <c r="AG227" s="212"/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ht="33.75" outlineLevel="1" x14ac:dyDescent="0.2">
      <c r="A228" s="213">
        <v>132</v>
      </c>
      <c r="B228" s="219" t="s">
        <v>471</v>
      </c>
      <c r="C228" s="263" t="s">
        <v>472</v>
      </c>
      <c r="D228" s="221" t="s">
        <v>143</v>
      </c>
      <c r="E228" s="228">
        <v>107.2</v>
      </c>
      <c r="F228" s="231"/>
      <c r="G228" s="232">
        <f>ROUND(E228*F228,2)</f>
        <v>0</v>
      </c>
      <c r="H228" s="231"/>
      <c r="I228" s="232">
        <f>ROUND(E228*H228,2)</f>
        <v>0</v>
      </c>
      <c r="J228" s="231"/>
      <c r="K228" s="232">
        <f>ROUND(E228*J228,2)</f>
        <v>0</v>
      </c>
      <c r="L228" s="232">
        <v>21</v>
      </c>
      <c r="M228" s="232">
        <f>G228*(1+L228/100)</f>
        <v>0</v>
      </c>
      <c r="N228" s="222">
        <v>3.2000000000000003E-4</v>
      </c>
      <c r="O228" s="222">
        <f>ROUND(E228*N228,5)</f>
        <v>3.4299999999999997E-2</v>
      </c>
      <c r="P228" s="222">
        <v>0</v>
      </c>
      <c r="Q228" s="222">
        <f>ROUND(E228*P228,5)</f>
        <v>0</v>
      </c>
      <c r="R228" s="222"/>
      <c r="S228" s="222"/>
      <c r="T228" s="223">
        <v>0.23599999999999999</v>
      </c>
      <c r="U228" s="222">
        <f>ROUND(E228*T228,2)</f>
        <v>25.3</v>
      </c>
      <c r="V228" s="212"/>
      <c r="W228" s="212"/>
      <c r="X228" s="212"/>
      <c r="Y228" s="212"/>
      <c r="Z228" s="212"/>
      <c r="AA228" s="212"/>
      <c r="AB228" s="212"/>
      <c r="AC228" s="212"/>
      <c r="AD228" s="212"/>
      <c r="AE228" s="212" t="s">
        <v>136</v>
      </c>
      <c r="AF228" s="212"/>
      <c r="AG228" s="212"/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ht="22.5" outlineLevel="1" x14ac:dyDescent="0.2">
      <c r="A229" s="213">
        <v>133</v>
      </c>
      <c r="B229" s="219" t="s">
        <v>473</v>
      </c>
      <c r="C229" s="263" t="s">
        <v>474</v>
      </c>
      <c r="D229" s="221" t="s">
        <v>135</v>
      </c>
      <c r="E229" s="228">
        <v>19.552</v>
      </c>
      <c r="F229" s="231"/>
      <c r="G229" s="232">
        <f>ROUND(E229*F229,2)</f>
        <v>0</v>
      </c>
      <c r="H229" s="231"/>
      <c r="I229" s="232">
        <f>ROUND(E229*H229,2)</f>
        <v>0</v>
      </c>
      <c r="J229" s="231"/>
      <c r="K229" s="232">
        <f>ROUND(E229*J229,2)</f>
        <v>0</v>
      </c>
      <c r="L229" s="232">
        <v>21</v>
      </c>
      <c r="M229" s="232">
        <f>G229*(1+L229/100)</f>
        <v>0</v>
      </c>
      <c r="N229" s="222">
        <v>3.31E-3</v>
      </c>
      <c r="O229" s="222">
        <f>ROUND(E229*N229,5)</f>
        <v>6.472E-2</v>
      </c>
      <c r="P229" s="222">
        <v>0</v>
      </c>
      <c r="Q229" s="222">
        <f>ROUND(E229*P229,5)</f>
        <v>0</v>
      </c>
      <c r="R229" s="222"/>
      <c r="S229" s="222"/>
      <c r="T229" s="223">
        <v>1.79</v>
      </c>
      <c r="U229" s="222">
        <f>ROUND(E229*T229,2)</f>
        <v>35</v>
      </c>
      <c r="V229" s="212"/>
      <c r="W229" s="212"/>
      <c r="X229" s="212"/>
      <c r="Y229" s="212"/>
      <c r="Z229" s="212"/>
      <c r="AA229" s="212"/>
      <c r="AB229" s="212"/>
      <c r="AC229" s="212"/>
      <c r="AD229" s="212"/>
      <c r="AE229" s="212" t="s">
        <v>136</v>
      </c>
      <c r="AF229" s="212"/>
      <c r="AG229" s="212"/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3"/>
      <c r="B230" s="219"/>
      <c r="C230" s="264" t="s">
        <v>475</v>
      </c>
      <c r="D230" s="224"/>
      <c r="E230" s="229">
        <v>19.552</v>
      </c>
      <c r="F230" s="232"/>
      <c r="G230" s="232"/>
      <c r="H230" s="232"/>
      <c r="I230" s="232"/>
      <c r="J230" s="232"/>
      <c r="K230" s="232"/>
      <c r="L230" s="232"/>
      <c r="M230" s="232"/>
      <c r="N230" s="222"/>
      <c r="O230" s="222"/>
      <c r="P230" s="222"/>
      <c r="Q230" s="222"/>
      <c r="R230" s="222"/>
      <c r="S230" s="222"/>
      <c r="T230" s="223"/>
      <c r="U230" s="222"/>
      <c r="V230" s="212"/>
      <c r="W230" s="212"/>
      <c r="X230" s="212"/>
      <c r="Y230" s="212"/>
      <c r="Z230" s="212"/>
      <c r="AA230" s="212"/>
      <c r="AB230" s="212"/>
      <c r="AC230" s="212"/>
      <c r="AD230" s="212"/>
      <c r="AE230" s="212" t="s">
        <v>138</v>
      </c>
      <c r="AF230" s="212">
        <v>0</v>
      </c>
      <c r="AG230" s="212"/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3">
        <v>134</v>
      </c>
      <c r="B231" s="219" t="s">
        <v>476</v>
      </c>
      <c r="C231" s="263" t="s">
        <v>477</v>
      </c>
      <c r="D231" s="221" t="s">
        <v>135</v>
      </c>
      <c r="E231" s="228">
        <v>240.88</v>
      </c>
      <c r="F231" s="231"/>
      <c r="G231" s="232">
        <f>ROUND(E231*F231,2)</f>
        <v>0</v>
      </c>
      <c r="H231" s="231"/>
      <c r="I231" s="232">
        <f>ROUND(E231*H231,2)</f>
        <v>0</v>
      </c>
      <c r="J231" s="231"/>
      <c r="K231" s="232">
        <f>ROUND(E231*J231,2)</f>
        <v>0</v>
      </c>
      <c r="L231" s="232">
        <v>21</v>
      </c>
      <c r="M231" s="232">
        <f>G231*(1+L231/100)</f>
        <v>0</v>
      </c>
      <c r="N231" s="222">
        <v>4.7499999999999999E-3</v>
      </c>
      <c r="O231" s="222">
        <f>ROUND(E231*N231,5)</f>
        <v>1.14418</v>
      </c>
      <c r="P231" s="222">
        <v>0</v>
      </c>
      <c r="Q231" s="222">
        <f>ROUND(E231*P231,5)</f>
        <v>0</v>
      </c>
      <c r="R231" s="222"/>
      <c r="S231" s="222"/>
      <c r="T231" s="223">
        <v>0.97799999999999998</v>
      </c>
      <c r="U231" s="222">
        <f>ROUND(E231*T231,2)</f>
        <v>235.58</v>
      </c>
      <c r="V231" s="212"/>
      <c r="W231" s="212"/>
      <c r="X231" s="212"/>
      <c r="Y231" s="212"/>
      <c r="Z231" s="212"/>
      <c r="AA231" s="212"/>
      <c r="AB231" s="212"/>
      <c r="AC231" s="212"/>
      <c r="AD231" s="212"/>
      <c r="AE231" s="212" t="s">
        <v>136</v>
      </c>
      <c r="AF231" s="212"/>
      <c r="AG231" s="212"/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3">
        <v>135</v>
      </c>
      <c r="B232" s="219" t="s">
        <v>478</v>
      </c>
      <c r="C232" s="263" t="s">
        <v>479</v>
      </c>
      <c r="D232" s="221" t="s">
        <v>135</v>
      </c>
      <c r="E232" s="228">
        <v>289.04610000000002</v>
      </c>
      <c r="F232" s="231"/>
      <c r="G232" s="232">
        <f>ROUND(E232*F232,2)</f>
        <v>0</v>
      </c>
      <c r="H232" s="231"/>
      <c r="I232" s="232">
        <f>ROUND(E232*H232,2)</f>
        <v>0</v>
      </c>
      <c r="J232" s="231"/>
      <c r="K232" s="232">
        <f>ROUND(E232*J232,2)</f>
        <v>0</v>
      </c>
      <c r="L232" s="232">
        <v>21</v>
      </c>
      <c r="M232" s="232">
        <f>G232*(1+L232/100)</f>
        <v>0</v>
      </c>
      <c r="N232" s="222">
        <v>1.8120000000000001E-2</v>
      </c>
      <c r="O232" s="222">
        <f>ROUND(E232*N232,5)</f>
        <v>5.23752</v>
      </c>
      <c r="P232" s="222">
        <v>0</v>
      </c>
      <c r="Q232" s="222">
        <f>ROUND(E232*P232,5)</f>
        <v>0</v>
      </c>
      <c r="R232" s="222"/>
      <c r="S232" s="222"/>
      <c r="T232" s="223">
        <v>0</v>
      </c>
      <c r="U232" s="222">
        <f>ROUND(E232*T232,2)</f>
        <v>0</v>
      </c>
      <c r="V232" s="212"/>
      <c r="W232" s="212"/>
      <c r="X232" s="212"/>
      <c r="Y232" s="212"/>
      <c r="Z232" s="212"/>
      <c r="AA232" s="212"/>
      <c r="AB232" s="212"/>
      <c r="AC232" s="212"/>
      <c r="AD232" s="212"/>
      <c r="AE232" s="212" t="s">
        <v>246</v>
      </c>
      <c r="AF232" s="212"/>
      <c r="AG232" s="212"/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3"/>
      <c r="B233" s="219"/>
      <c r="C233" s="264" t="s">
        <v>480</v>
      </c>
      <c r="D233" s="224"/>
      <c r="E233" s="229">
        <v>289.04610000000002</v>
      </c>
      <c r="F233" s="232"/>
      <c r="G233" s="232"/>
      <c r="H233" s="232"/>
      <c r="I233" s="232"/>
      <c r="J233" s="232"/>
      <c r="K233" s="232"/>
      <c r="L233" s="232"/>
      <c r="M233" s="232"/>
      <c r="N233" s="222"/>
      <c r="O233" s="222"/>
      <c r="P233" s="222"/>
      <c r="Q233" s="222"/>
      <c r="R233" s="222"/>
      <c r="S233" s="222"/>
      <c r="T233" s="223"/>
      <c r="U233" s="222"/>
      <c r="V233" s="212"/>
      <c r="W233" s="212"/>
      <c r="X233" s="212"/>
      <c r="Y233" s="212"/>
      <c r="Z233" s="212"/>
      <c r="AA233" s="212"/>
      <c r="AB233" s="212"/>
      <c r="AC233" s="212"/>
      <c r="AD233" s="212"/>
      <c r="AE233" s="212" t="s">
        <v>138</v>
      </c>
      <c r="AF233" s="212">
        <v>0</v>
      </c>
      <c r="AG233" s="212"/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3">
        <v>136</v>
      </c>
      <c r="B234" s="219" t="s">
        <v>481</v>
      </c>
      <c r="C234" s="263" t="s">
        <v>482</v>
      </c>
      <c r="D234" s="221" t="s">
        <v>135</v>
      </c>
      <c r="E234" s="228">
        <v>240.88</v>
      </c>
      <c r="F234" s="231"/>
      <c r="G234" s="232">
        <f>ROUND(E234*F234,2)</f>
        <v>0</v>
      </c>
      <c r="H234" s="231"/>
      <c r="I234" s="232">
        <f>ROUND(E234*H234,2)</f>
        <v>0</v>
      </c>
      <c r="J234" s="231"/>
      <c r="K234" s="232">
        <f>ROUND(E234*J234,2)</f>
        <v>0</v>
      </c>
      <c r="L234" s="232">
        <v>21</v>
      </c>
      <c r="M234" s="232">
        <f>G234*(1+L234/100)</f>
        <v>0</v>
      </c>
      <c r="N234" s="222">
        <v>8.0000000000000004E-4</v>
      </c>
      <c r="O234" s="222">
        <f>ROUND(E234*N234,5)</f>
        <v>0.19270000000000001</v>
      </c>
      <c r="P234" s="222">
        <v>0</v>
      </c>
      <c r="Q234" s="222">
        <f>ROUND(E234*P234,5)</f>
        <v>0</v>
      </c>
      <c r="R234" s="222"/>
      <c r="S234" s="222"/>
      <c r="T234" s="223">
        <v>0</v>
      </c>
      <c r="U234" s="222">
        <f>ROUND(E234*T234,2)</f>
        <v>0</v>
      </c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 t="s">
        <v>136</v>
      </c>
      <c r="AF234" s="212"/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3">
        <v>137</v>
      </c>
      <c r="B235" s="219" t="s">
        <v>483</v>
      </c>
      <c r="C235" s="263" t="s">
        <v>484</v>
      </c>
      <c r="D235" s="221" t="s">
        <v>143</v>
      </c>
      <c r="E235" s="228">
        <v>3</v>
      </c>
      <c r="F235" s="231"/>
      <c r="G235" s="232">
        <f>ROUND(E235*F235,2)</f>
        <v>0</v>
      </c>
      <c r="H235" s="231"/>
      <c r="I235" s="232">
        <f>ROUND(E235*H235,2)</f>
        <v>0</v>
      </c>
      <c r="J235" s="231"/>
      <c r="K235" s="232">
        <f>ROUND(E235*J235,2)</f>
        <v>0</v>
      </c>
      <c r="L235" s="232">
        <v>21</v>
      </c>
      <c r="M235" s="232">
        <f>G235*(1+L235/100)</f>
        <v>0</v>
      </c>
      <c r="N235" s="222">
        <v>4.6000000000000001E-4</v>
      </c>
      <c r="O235" s="222">
        <f>ROUND(E235*N235,5)</f>
        <v>1.3799999999999999E-3</v>
      </c>
      <c r="P235" s="222">
        <v>0</v>
      </c>
      <c r="Q235" s="222">
        <f>ROUND(E235*P235,5)</f>
        <v>0</v>
      </c>
      <c r="R235" s="222"/>
      <c r="S235" s="222"/>
      <c r="T235" s="223">
        <v>0.20805000000000001</v>
      </c>
      <c r="U235" s="222">
        <f>ROUND(E235*T235,2)</f>
        <v>0.62</v>
      </c>
      <c r="V235" s="212"/>
      <c r="W235" s="212"/>
      <c r="X235" s="212"/>
      <c r="Y235" s="212"/>
      <c r="Z235" s="212"/>
      <c r="AA235" s="212"/>
      <c r="AB235" s="212"/>
      <c r="AC235" s="212"/>
      <c r="AD235" s="212"/>
      <c r="AE235" s="212" t="s">
        <v>136</v>
      </c>
      <c r="AF235" s="212"/>
      <c r="AG235" s="212"/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3">
        <v>138</v>
      </c>
      <c r="B236" s="219" t="s">
        <v>485</v>
      </c>
      <c r="C236" s="263" t="s">
        <v>486</v>
      </c>
      <c r="D236" s="221" t="s">
        <v>191</v>
      </c>
      <c r="E236" s="228">
        <v>6.73</v>
      </c>
      <c r="F236" s="231"/>
      <c r="G236" s="232">
        <f>ROUND(E236*F236,2)</f>
        <v>0</v>
      </c>
      <c r="H236" s="231"/>
      <c r="I236" s="232">
        <f>ROUND(E236*H236,2)</f>
        <v>0</v>
      </c>
      <c r="J236" s="231"/>
      <c r="K236" s="232">
        <f>ROUND(E236*J236,2)</f>
        <v>0</v>
      </c>
      <c r="L236" s="232">
        <v>21</v>
      </c>
      <c r="M236" s="232">
        <f>G236*(1+L236/100)</f>
        <v>0</v>
      </c>
      <c r="N236" s="222">
        <v>0</v>
      </c>
      <c r="O236" s="222">
        <f>ROUND(E236*N236,5)</f>
        <v>0</v>
      </c>
      <c r="P236" s="222">
        <v>0</v>
      </c>
      <c r="Q236" s="222">
        <f>ROUND(E236*P236,5)</f>
        <v>0</v>
      </c>
      <c r="R236" s="222"/>
      <c r="S236" s="222"/>
      <c r="T236" s="223">
        <v>1.5980000000000001</v>
      </c>
      <c r="U236" s="222">
        <f>ROUND(E236*T236,2)</f>
        <v>10.75</v>
      </c>
      <c r="V236" s="212"/>
      <c r="W236" s="212"/>
      <c r="X236" s="212"/>
      <c r="Y236" s="212"/>
      <c r="Z236" s="212"/>
      <c r="AA236" s="212"/>
      <c r="AB236" s="212"/>
      <c r="AC236" s="212"/>
      <c r="AD236" s="212"/>
      <c r="AE236" s="212" t="s">
        <v>136</v>
      </c>
      <c r="AF236" s="212"/>
      <c r="AG236" s="212"/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x14ac:dyDescent="0.2">
      <c r="A237" s="214" t="s">
        <v>131</v>
      </c>
      <c r="B237" s="220" t="s">
        <v>98</v>
      </c>
      <c r="C237" s="265" t="s">
        <v>99</v>
      </c>
      <c r="D237" s="225"/>
      <c r="E237" s="230"/>
      <c r="F237" s="233"/>
      <c r="G237" s="233">
        <f>SUMIF(AE238:AE240,"&lt;&gt;NOR",G238:G240)</f>
        <v>0</v>
      </c>
      <c r="H237" s="233"/>
      <c r="I237" s="233">
        <f>SUM(I238:I240)</f>
        <v>0</v>
      </c>
      <c r="J237" s="233"/>
      <c r="K237" s="233">
        <f>SUM(K238:K240)</f>
        <v>0</v>
      </c>
      <c r="L237" s="233"/>
      <c r="M237" s="233">
        <f>SUM(M238:M240)</f>
        <v>0</v>
      </c>
      <c r="N237" s="226"/>
      <c r="O237" s="226">
        <f>SUM(O238:O240)</f>
        <v>0.10899</v>
      </c>
      <c r="P237" s="226"/>
      <c r="Q237" s="226">
        <f>SUM(Q238:Q240)</f>
        <v>0</v>
      </c>
      <c r="R237" s="226"/>
      <c r="S237" s="226"/>
      <c r="T237" s="227"/>
      <c r="U237" s="226">
        <f>SUM(U238:U240)</f>
        <v>66.58</v>
      </c>
      <c r="AE237" t="s">
        <v>132</v>
      </c>
    </row>
    <row r="238" spans="1:60" outlineLevel="1" x14ac:dyDescent="0.2">
      <c r="A238" s="213">
        <v>139</v>
      </c>
      <c r="B238" s="219" t="s">
        <v>487</v>
      </c>
      <c r="C238" s="263" t="s">
        <v>488</v>
      </c>
      <c r="D238" s="221" t="s">
        <v>135</v>
      </c>
      <c r="E238" s="228">
        <v>495.41</v>
      </c>
      <c r="F238" s="231"/>
      <c r="G238" s="232">
        <f>ROUND(E238*F238,2)</f>
        <v>0</v>
      </c>
      <c r="H238" s="231"/>
      <c r="I238" s="232">
        <f>ROUND(E238*H238,2)</f>
        <v>0</v>
      </c>
      <c r="J238" s="231"/>
      <c r="K238" s="232">
        <f>ROUND(E238*J238,2)</f>
        <v>0</v>
      </c>
      <c r="L238" s="232">
        <v>21</v>
      </c>
      <c r="M238" s="232">
        <f>G238*(1+L238/100)</f>
        <v>0</v>
      </c>
      <c r="N238" s="222">
        <v>1.4999999999999999E-4</v>
      </c>
      <c r="O238" s="222">
        <f>ROUND(E238*N238,5)</f>
        <v>7.4310000000000001E-2</v>
      </c>
      <c r="P238" s="222">
        <v>0</v>
      </c>
      <c r="Q238" s="222">
        <f>ROUND(E238*P238,5)</f>
        <v>0</v>
      </c>
      <c r="R238" s="222"/>
      <c r="S238" s="222"/>
      <c r="T238" s="223">
        <v>0.10191</v>
      </c>
      <c r="U238" s="222">
        <f>ROUND(E238*T238,2)</f>
        <v>50.49</v>
      </c>
      <c r="V238" s="212"/>
      <c r="W238" s="212"/>
      <c r="X238" s="212"/>
      <c r="Y238" s="212"/>
      <c r="Z238" s="212"/>
      <c r="AA238" s="212"/>
      <c r="AB238" s="212"/>
      <c r="AC238" s="212"/>
      <c r="AD238" s="212"/>
      <c r="AE238" s="212" t="s">
        <v>136</v>
      </c>
      <c r="AF238" s="212"/>
      <c r="AG238" s="212"/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3"/>
      <c r="B239" s="219"/>
      <c r="C239" s="264" t="s">
        <v>489</v>
      </c>
      <c r="D239" s="224"/>
      <c r="E239" s="229">
        <v>495.41</v>
      </c>
      <c r="F239" s="232"/>
      <c r="G239" s="232"/>
      <c r="H239" s="232"/>
      <c r="I239" s="232"/>
      <c r="J239" s="232"/>
      <c r="K239" s="232"/>
      <c r="L239" s="232"/>
      <c r="M239" s="232"/>
      <c r="N239" s="222"/>
      <c r="O239" s="222"/>
      <c r="P239" s="222"/>
      <c r="Q239" s="222"/>
      <c r="R239" s="222"/>
      <c r="S239" s="222"/>
      <c r="T239" s="223"/>
      <c r="U239" s="222"/>
      <c r="V239" s="212"/>
      <c r="W239" s="212"/>
      <c r="X239" s="212"/>
      <c r="Y239" s="212"/>
      <c r="Z239" s="212"/>
      <c r="AA239" s="212"/>
      <c r="AB239" s="212"/>
      <c r="AC239" s="212"/>
      <c r="AD239" s="212"/>
      <c r="AE239" s="212" t="s">
        <v>138</v>
      </c>
      <c r="AF239" s="212">
        <v>0</v>
      </c>
      <c r="AG239" s="212"/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3">
        <v>140</v>
      </c>
      <c r="B240" s="219" t="s">
        <v>490</v>
      </c>
      <c r="C240" s="263" t="s">
        <v>491</v>
      </c>
      <c r="D240" s="221" t="s">
        <v>135</v>
      </c>
      <c r="E240" s="228">
        <v>495.41</v>
      </c>
      <c r="F240" s="231"/>
      <c r="G240" s="232">
        <f>ROUND(E240*F240,2)</f>
        <v>0</v>
      </c>
      <c r="H240" s="231"/>
      <c r="I240" s="232">
        <f>ROUND(E240*H240,2)</f>
        <v>0</v>
      </c>
      <c r="J240" s="231"/>
      <c r="K240" s="232">
        <f>ROUND(E240*J240,2)</f>
        <v>0</v>
      </c>
      <c r="L240" s="232">
        <v>21</v>
      </c>
      <c r="M240" s="232">
        <f>G240*(1+L240/100)</f>
        <v>0</v>
      </c>
      <c r="N240" s="222">
        <v>6.9999999999999994E-5</v>
      </c>
      <c r="O240" s="222">
        <f>ROUND(E240*N240,5)</f>
        <v>3.4680000000000002E-2</v>
      </c>
      <c r="P240" s="222">
        <v>0</v>
      </c>
      <c r="Q240" s="222">
        <f>ROUND(E240*P240,5)</f>
        <v>0</v>
      </c>
      <c r="R240" s="222"/>
      <c r="S240" s="222"/>
      <c r="T240" s="223">
        <v>3.2480000000000002E-2</v>
      </c>
      <c r="U240" s="222">
        <f>ROUND(E240*T240,2)</f>
        <v>16.09</v>
      </c>
      <c r="V240" s="212"/>
      <c r="W240" s="212"/>
      <c r="X240" s="212"/>
      <c r="Y240" s="212"/>
      <c r="Z240" s="212"/>
      <c r="AA240" s="212"/>
      <c r="AB240" s="212"/>
      <c r="AC240" s="212"/>
      <c r="AD240" s="212"/>
      <c r="AE240" s="212" t="s">
        <v>136</v>
      </c>
      <c r="AF240" s="212"/>
      <c r="AG240" s="212"/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x14ac:dyDescent="0.2">
      <c r="A241" s="214" t="s">
        <v>131</v>
      </c>
      <c r="B241" s="220" t="s">
        <v>100</v>
      </c>
      <c r="C241" s="265" t="s">
        <v>101</v>
      </c>
      <c r="D241" s="225"/>
      <c r="E241" s="230"/>
      <c r="F241" s="233"/>
      <c r="G241" s="233">
        <f>SUMIF(AE242:AE266,"&lt;&gt;NOR",G242:G266)</f>
        <v>0</v>
      </c>
      <c r="H241" s="233"/>
      <c r="I241" s="233">
        <f>SUM(I242:I266)</f>
        <v>0</v>
      </c>
      <c r="J241" s="233"/>
      <c r="K241" s="233">
        <f>SUM(K242:K266)</f>
        <v>0</v>
      </c>
      <c r="L241" s="233"/>
      <c r="M241" s="233">
        <f>SUM(M242:M266)</f>
        <v>0</v>
      </c>
      <c r="N241" s="226"/>
      <c r="O241" s="226">
        <f>SUM(O242:O266)</f>
        <v>28.473929999999999</v>
      </c>
      <c r="P241" s="226"/>
      <c r="Q241" s="226">
        <f>SUM(Q242:Q266)</f>
        <v>0</v>
      </c>
      <c r="R241" s="226"/>
      <c r="S241" s="226"/>
      <c r="T241" s="227"/>
      <c r="U241" s="226">
        <f>SUM(U242:U266)</f>
        <v>315</v>
      </c>
      <c r="AE241" t="s">
        <v>132</v>
      </c>
    </row>
    <row r="242" spans="1:60" ht="22.5" outlineLevel="1" x14ac:dyDescent="0.2">
      <c r="A242" s="213">
        <v>141</v>
      </c>
      <c r="B242" s="219" t="s">
        <v>492</v>
      </c>
      <c r="C242" s="263" t="s">
        <v>493</v>
      </c>
      <c r="D242" s="221" t="s">
        <v>143</v>
      </c>
      <c r="E242" s="228">
        <v>98</v>
      </c>
      <c r="F242" s="231"/>
      <c r="G242" s="232">
        <f>ROUND(E242*F242,2)</f>
        <v>0</v>
      </c>
      <c r="H242" s="231"/>
      <c r="I242" s="232">
        <f>ROUND(E242*H242,2)</f>
        <v>0</v>
      </c>
      <c r="J242" s="231"/>
      <c r="K242" s="232">
        <f>ROUND(E242*J242,2)</f>
        <v>0</v>
      </c>
      <c r="L242" s="232">
        <v>21</v>
      </c>
      <c r="M242" s="232">
        <f>G242*(1+L242/100)</f>
        <v>0</v>
      </c>
      <c r="N242" s="222">
        <v>9.8999999999999999E-4</v>
      </c>
      <c r="O242" s="222">
        <f>ROUND(E242*N242,5)</f>
        <v>9.7019999999999995E-2</v>
      </c>
      <c r="P242" s="222">
        <v>0</v>
      </c>
      <c r="Q242" s="222">
        <f>ROUND(E242*P242,5)</f>
        <v>0</v>
      </c>
      <c r="R242" s="222"/>
      <c r="S242" s="222"/>
      <c r="T242" s="223">
        <v>0.13</v>
      </c>
      <c r="U242" s="222">
        <f>ROUND(E242*T242,2)</f>
        <v>12.74</v>
      </c>
      <c r="V242" s="212"/>
      <c r="W242" s="212"/>
      <c r="X242" s="212"/>
      <c r="Y242" s="212"/>
      <c r="Z242" s="212"/>
      <c r="AA242" s="212"/>
      <c r="AB242" s="212"/>
      <c r="AC242" s="212"/>
      <c r="AD242" s="212"/>
      <c r="AE242" s="212" t="s">
        <v>136</v>
      </c>
      <c r="AF242" s="212"/>
      <c r="AG242" s="212"/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ht="22.5" outlineLevel="1" x14ac:dyDescent="0.2">
      <c r="A243" s="213">
        <v>142</v>
      </c>
      <c r="B243" s="219" t="s">
        <v>494</v>
      </c>
      <c r="C243" s="263" t="s">
        <v>495</v>
      </c>
      <c r="D243" s="221" t="s">
        <v>143</v>
      </c>
      <c r="E243" s="228">
        <v>168</v>
      </c>
      <c r="F243" s="231"/>
      <c r="G243" s="232">
        <f>ROUND(E243*F243,2)</f>
        <v>0</v>
      </c>
      <c r="H243" s="231"/>
      <c r="I243" s="232">
        <f>ROUND(E243*H243,2)</f>
        <v>0</v>
      </c>
      <c r="J243" s="231"/>
      <c r="K243" s="232">
        <f>ROUND(E243*J243,2)</f>
        <v>0</v>
      </c>
      <c r="L243" s="232">
        <v>21</v>
      </c>
      <c r="M243" s="232">
        <f>G243*(1+L243/100)</f>
        <v>0</v>
      </c>
      <c r="N243" s="222">
        <v>1.0499999999999999E-3</v>
      </c>
      <c r="O243" s="222">
        <f>ROUND(E243*N243,5)</f>
        <v>0.1764</v>
      </c>
      <c r="P243" s="222">
        <v>0</v>
      </c>
      <c r="Q243" s="222">
        <f>ROUND(E243*P243,5)</f>
        <v>0</v>
      </c>
      <c r="R243" s="222"/>
      <c r="S243" s="222"/>
      <c r="T243" s="223">
        <v>0.49717</v>
      </c>
      <c r="U243" s="222">
        <f>ROUND(E243*T243,2)</f>
        <v>83.52</v>
      </c>
      <c r="V243" s="212"/>
      <c r="W243" s="212"/>
      <c r="X243" s="212"/>
      <c r="Y243" s="212"/>
      <c r="Z243" s="212"/>
      <c r="AA243" s="212"/>
      <c r="AB243" s="212"/>
      <c r="AC243" s="212"/>
      <c r="AD243" s="212"/>
      <c r="AE243" s="212" t="s">
        <v>136</v>
      </c>
      <c r="AF243" s="212"/>
      <c r="AG243" s="212"/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ht="22.5" outlineLevel="1" x14ac:dyDescent="0.2">
      <c r="A244" s="213">
        <v>143</v>
      </c>
      <c r="B244" s="219" t="s">
        <v>496</v>
      </c>
      <c r="C244" s="263" t="s">
        <v>497</v>
      </c>
      <c r="D244" s="221" t="s">
        <v>200</v>
      </c>
      <c r="E244" s="228">
        <v>10</v>
      </c>
      <c r="F244" s="231"/>
      <c r="G244" s="232">
        <f>ROUND(E244*F244,2)</f>
        <v>0</v>
      </c>
      <c r="H244" s="231"/>
      <c r="I244" s="232">
        <f>ROUND(E244*H244,2)</f>
        <v>0</v>
      </c>
      <c r="J244" s="231"/>
      <c r="K244" s="232">
        <f>ROUND(E244*J244,2)</f>
        <v>0</v>
      </c>
      <c r="L244" s="232">
        <v>21</v>
      </c>
      <c r="M244" s="232">
        <f>G244*(1+L244/100)</f>
        <v>0</v>
      </c>
      <c r="N244" s="222">
        <v>6.4999999999999997E-3</v>
      </c>
      <c r="O244" s="222">
        <f>ROUND(E244*N244,5)</f>
        <v>6.5000000000000002E-2</v>
      </c>
      <c r="P244" s="222">
        <v>0</v>
      </c>
      <c r="Q244" s="222">
        <f>ROUND(E244*P244,5)</f>
        <v>0</v>
      </c>
      <c r="R244" s="222"/>
      <c r="S244" s="222"/>
      <c r="T244" s="223">
        <v>0.48532999999999998</v>
      </c>
      <c r="U244" s="222">
        <f>ROUND(E244*T244,2)</f>
        <v>4.8499999999999996</v>
      </c>
      <c r="V244" s="212"/>
      <c r="W244" s="212"/>
      <c r="X244" s="212"/>
      <c r="Y244" s="212"/>
      <c r="Z244" s="212"/>
      <c r="AA244" s="212"/>
      <c r="AB244" s="212"/>
      <c r="AC244" s="212"/>
      <c r="AD244" s="212"/>
      <c r="AE244" s="212" t="s">
        <v>136</v>
      </c>
      <c r="AF244" s="212"/>
      <c r="AG244" s="212"/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ht="22.5" outlineLevel="1" x14ac:dyDescent="0.2">
      <c r="A245" s="213">
        <v>144</v>
      </c>
      <c r="B245" s="219" t="s">
        <v>498</v>
      </c>
      <c r="C245" s="263" t="s">
        <v>499</v>
      </c>
      <c r="D245" s="221" t="s">
        <v>200</v>
      </c>
      <c r="E245" s="228">
        <v>6</v>
      </c>
      <c r="F245" s="231"/>
      <c r="G245" s="232">
        <f>ROUND(E245*F245,2)</f>
        <v>0</v>
      </c>
      <c r="H245" s="231"/>
      <c r="I245" s="232">
        <f>ROUND(E245*H245,2)</f>
        <v>0</v>
      </c>
      <c r="J245" s="231"/>
      <c r="K245" s="232">
        <f>ROUND(E245*J245,2)</f>
        <v>0</v>
      </c>
      <c r="L245" s="232">
        <v>21</v>
      </c>
      <c r="M245" s="232">
        <f>G245*(1+L245/100)</f>
        <v>0</v>
      </c>
      <c r="N245" s="222">
        <v>3.64E-3</v>
      </c>
      <c r="O245" s="222">
        <f>ROUND(E245*N245,5)</f>
        <v>2.1839999999999998E-2</v>
      </c>
      <c r="P245" s="222">
        <v>0</v>
      </c>
      <c r="Q245" s="222">
        <f>ROUND(E245*P245,5)</f>
        <v>0</v>
      </c>
      <c r="R245" s="222"/>
      <c r="S245" s="222"/>
      <c r="T245" s="223">
        <v>0.871</v>
      </c>
      <c r="U245" s="222">
        <f>ROUND(E245*T245,2)</f>
        <v>5.23</v>
      </c>
      <c r="V245" s="212"/>
      <c r="W245" s="212"/>
      <c r="X245" s="212"/>
      <c r="Y245" s="212"/>
      <c r="Z245" s="212"/>
      <c r="AA245" s="212"/>
      <c r="AB245" s="212"/>
      <c r="AC245" s="212"/>
      <c r="AD245" s="212"/>
      <c r="AE245" s="212" t="s">
        <v>136</v>
      </c>
      <c r="AF245" s="212"/>
      <c r="AG245" s="212"/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ht="22.5" outlineLevel="1" x14ac:dyDescent="0.2">
      <c r="A246" s="213">
        <v>145</v>
      </c>
      <c r="B246" s="219" t="s">
        <v>500</v>
      </c>
      <c r="C246" s="263" t="s">
        <v>501</v>
      </c>
      <c r="D246" s="221" t="s">
        <v>200</v>
      </c>
      <c r="E246" s="228">
        <v>6</v>
      </c>
      <c r="F246" s="231"/>
      <c r="G246" s="232">
        <f>ROUND(E246*F246,2)</f>
        <v>0</v>
      </c>
      <c r="H246" s="231"/>
      <c r="I246" s="232">
        <f>ROUND(E246*H246,2)</f>
        <v>0</v>
      </c>
      <c r="J246" s="231"/>
      <c r="K246" s="232">
        <f>ROUND(E246*J246,2)</f>
        <v>0</v>
      </c>
      <c r="L246" s="232">
        <v>21</v>
      </c>
      <c r="M246" s="232">
        <f>G246*(1+L246/100)</f>
        <v>0</v>
      </c>
      <c r="N246" s="222">
        <v>0</v>
      </c>
      <c r="O246" s="222">
        <f>ROUND(E246*N246,5)</f>
        <v>0</v>
      </c>
      <c r="P246" s="222">
        <v>0</v>
      </c>
      <c r="Q246" s="222">
        <f>ROUND(E246*P246,5)</f>
        <v>0</v>
      </c>
      <c r="R246" s="222"/>
      <c r="S246" s="222"/>
      <c r="T246" s="223">
        <v>0.11</v>
      </c>
      <c r="U246" s="222">
        <f>ROUND(E246*T246,2)</f>
        <v>0.66</v>
      </c>
      <c r="V246" s="212"/>
      <c r="W246" s="212"/>
      <c r="X246" s="212"/>
      <c r="Y246" s="212"/>
      <c r="Z246" s="212"/>
      <c r="AA246" s="212"/>
      <c r="AB246" s="212"/>
      <c r="AC246" s="212"/>
      <c r="AD246" s="212"/>
      <c r="AE246" s="212" t="s">
        <v>136</v>
      </c>
      <c r="AF246" s="212"/>
      <c r="AG246" s="212"/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13">
        <v>146</v>
      </c>
      <c r="B247" s="219" t="s">
        <v>502</v>
      </c>
      <c r="C247" s="263" t="s">
        <v>503</v>
      </c>
      <c r="D247" s="221" t="s">
        <v>200</v>
      </c>
      <c r="E247" s="228">
        <v>6</v>
      </c>
      <c r="F247" s="231"/>
      <c r="G247" s="232">
        <f>ROUND(E247*F247,2)</f>
        <v>0</v>
      </c>
      <c r="H247" s="231"/>
      <c r="I247" s="232">
        <f>ROUND(E247*H247,2)</f>
        <v>0</v>
      </c>
      <c r="J247" s="231"/>
      <c r="K247" s="232">
        <f>ROUND(E247*J247,2)</f>
        <v>0</v>
      </c>
      <c r="L247" s="232">
        <v>21</v>
      </c>
      <c r="M247" s="232">
        <f>G247*(1+L247/100)</f>
        <v>0</v>
      </c>
      <c r="N247" s="222">
        <v>0</v>
      </c>
      <c r="O247" s="222">
        <f>ROUND(E247*N247,5)</f>
        <v>0</v>
      </c>
      <c r="P247" s="222">
        <v>0</v>
      </c>
      <c r="Q247" s="222">
        <f>ROUND(E247*P247,5)</f>
        <v>0</v>
      </c>
      <c r="R247" s="222"/>
      <c r="S247" s="222"/>
      <c r="T247" s="223">
        <v>0.63</v>
      </c>
      <c r="U247" s="222">
        <f>ROUND(E247*T247,2)</f>
        <v>3.78</v>
      </c>
      <c r="V247" s="212"/>
      <c r="W247" s="212"/>
      <c r="X247" s="212"/>
      <c r="Y247" s="212"/>
      <c r="Z247" s="212"/>
      <c r="AA247" s="212"/>
      <c r="AB247" s="212"/>
      <c r="AC247" s="212"/>
      <c r="AD247" s="212"/>
      <c r="AE247" s="212" t="s">
        <v>136</v>
      </c>
      <c r="AF247" s="212"/>
      <c r="AG247" s="212"/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ht="22.5" outlineLevel="1" x14ac:dyDescent="0.2">
      <c r="A248" s="213">
        <v>147</v>
      </c>
      <c r="B248" s="219" t="s">
        <v>504</v>
      </c>
      <c r="C248" s="263" t="s">
        <v>505</v>
      </c>
      <c r="D248" s="221" t="s">
        <v>200</v>
      </c>
      <c r="E248" s="228">
        <v>6</v>
      </c>
      <c r="F248" s="231"/>
      <c r="G248" s="232">
        <f>ROUND(E248*F248,2)</f>
        <v>0</v>
      </c>
      <c r="H248" s="231"/>
      <c r="I248" s="232">
        <f>ROUND(E248*H248,2)</f>
        <v>0</v>
      </c>
      <c r="J248" s="231"/>
      <c r="K248" s="232">
        <f>ROUND(E248*J248,2)</f>
        <v>0</v>
      </c>
      <c r="L248" s="232">
        <v>21</v>
      </c>
      <c r="M248" s="232">
        <f>G248*(1+L248/100)</f>
        <v>0</v>
      </c>
      <c r="N248" s="222">
        <v>2.0000000000000001E-4</v>
      </c>
      <c r="O248" s="222">
        <f>ROUND(E248*N248,5)</f>
        <v>1.1999999999999999E-3</v>
      </c>
      <c r="P248" s="222">
        <v>0</v>
      </c>
      <c r="Q248" s="222">
        <f>ROUND(E248*P248,5)</f>
        <v>0</v>
      </c>
      <c r="R248" s="222"/>
      <c r="S248" s="222"/>
      <c r="T248" s="223">
        <v>0.24399999999999999</v>
      </c>
      <c r="U248" s="222">
        <f>ROUND(E248*T248,2)</f>
        <v>1.46</v>
      </c>
      <c r="V248" s="212"/>
      <c r="W248" s="212"/>
      <c r="X248" s="212"/>
      <c r="Y248" s="212"/>
      <c r="Z248" s="212"/>
      <c r="AA248" s="212"/>
      <c r="AB248" s="212"/>
      <c r="AC248" s="212"/>
      <c r="AD248" s="212"/>
      <c r="AE248" s="212" t="s">
        <v>136</v>
      </c>
      <c r="AF248" s="212"/>
      <c r="AG248" s="212"/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ht="22.5" outlineLevel="1" x14ac:dyDescent="0.2">
      <c r="A249" s="213">
        <v>148</v>
      </c>
      <c r="B249" s="219" t="s">
        <v>506</v>
      </c>
      <c r="C249" s="263" t="s">
        <v>507</v>
      </c>
      <c r="D249" s="221" t="s">
        <v>200</v>
      </c>
      <c r="E249" s="228">
        <v>6</v>
      </c>
      <c r="F249" s="231"/>
      <c r="G249" s="232">
        <f>ROUND(E249*F249,2)</f>
        <v>0</v>
      </c>
      <c r="H249" s="231"/>
      <c r="I249" s="232">
        <f>ROUND(E249*H249,2)</f>
        <v>0</v>
      </c>
      <c r="J249" s="231"/>
      <c r="K249" s="232">
        <f>ROUND(E249*J249,2)</f>
        <v>0</v>
      </c>
      <c r="L249" s="232">
        <v>21</v>
      </c>
      <c r="M249" s="232">
        <f>G249*(1+L249/100)</f>
        <v>0</v>
      </c>
      <c r="N249" s="222">
        <v>2.9999999999999997E-4</v>
      </c>
      <c r="O249" s="222">
        <f>ROUND(E249*N249,5)</f>
        <v>1.8E-3</v>
      </c>
      <c r="P249" s="222">
        <v>0</v>
      </c>
      <c r="Q249" s="222">
        <f>ROUND(E249*P249,5)</f>
        <v>0</v>
      </c>
      <c r="R249" s="222"/>
      <c r="S249" s="222"/>
      <c r="T249" s="223">
        <v>0.35216999999999998</v>
      </c>
      <c r="U249" s="222">
        <f>ROUND(E249*T249,2)</f>
        <v>2.11</v>
      </c>
      <c r="V249" s="212"/>
      <c r="W249" s="212"/>
      <c r="X249" s="212"/>
      <c r="Y249" s="212"/>
      <c r="Z249" s="212"/>
      <c r="AA249" s="212"/>
      <c r="AB249" s="212"/>
      <c r="AC249" s="212"/>
      <c r="AD249" s="212"/>
      <c r="AE249" s="212" t="s">
        <v>136</v>
      </c>
      <c r="AF249" s="212"/>
      <c r="AG249" s="212"/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ht="22.5" outlineLevel="1" x14ac:dyDescent="0.2">
      <c r="A250" s="213">
        <v>149</v>
      </c>
      <c r="B250" s="219" t="s">
        <v>508</v>
      </c>
      <c r="C250" s="263" t="s">
        <v>509</v>
      </c>
      <c r="D250" s="221" t="s">
        <v>200</v>
      </c>
      <c r="E250" s="228">
        <v>10</v>
      </c>
      <c r="F250" s="231"/>
      <c r="G250" s="232">
        <f>ROUND(E250*F250,2)</f>
        <v>0</v>
      </c>
      <c r="H250" s="231"/>
      <c r="I250" s="232">
        <f>ROUND(E250*H250,2)</f>
        <v>0</v>
      </c>
      <c r="J250" s="231"/>
      <c r="K250" s="232">
        <f>ROUND(E250*J250,2)</f>
        <v>0</v>
      </c>
      <c r="L250" s="232">
        <v>21</v>
      </c>
      <c r="M250" s="232">
        <f>G250*(1+L250/100)</f>
        <v>0</v>
      </c>
      <c r="N250" s="222">
        <v>3.8999999999999999E-4</v>
      </c>
      <c r="O250" s="222">
        <f>ROUND(E250*N250,5)</f>
        <v>3.8999999999999998E-3</v>
      </c>
      <c r="P250" s="222">
        <v>0</v>
      </c>
      <c r="Q250" s="222">
        <f>ROUND(E250*P250,5)</f>
        <v>0</v>
      </c>
      <c r="R250" s="222"/>
      <c r="S250" s="222"/>
      <c r="T250" s="223">
        <v>0.35216999999999998</v>
      </c>
      <c r="U250" s="222">
        <f>ROUND(E250*T250,2)</f>
        <v>3.52</v>
      </c>
      <c r="V250" s="212"/>
      <c r="W250" s="212"/>
      <c r="X250" s="212"/>
      <c r="Y250" s="212"/>
      <c r="Z250" s="212"/>
      <c r="AA250" s="212"/>
      <c r="AB250" s="212"/>
      <c r="AC250" s="212"/>
      <c r="AD250" s="212"/>
      <c r="AE250" s="212" t="s">
        <v>136</v>
      </c>
      <c r="AF250" s="212"/>
      <c r="AG250" s="212"/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ht="22.5" outlineLevel="1" x14ac:dyDescent="0.2">
      <c r="A251" s="213">
        <v>150</v>
      </c>
      <c r="B251" s="219" t="s">
        <v>510</v>
      </c>
      <c r="C251" s="263" t="s">
        <v>511</v>
      </c>
      <c r="D251" s="221" t="s">
        <v>200</v>
      </c>
      <c r="E251" s="228">
        <v>20</v>
      </c>
      <c r="F251" s="231"/>
      <c r="G251" s="232">
        <f>ROUND(E251*F251,2)</f>
        <v>0</v>
      </c>
      <c r="H251" s="231"/>
      <c r="I251" s="232">
        <f>ROUND(E251*H251,2)</f>
        <v>0</v>
      </c>
      <c r="J251" s="231"/>
      <c r="K251" s="232">
        <f>ROUND(E251*J251,2)</f>
        <v>0</v>
      </c>
      <c r="L251" s="232">
        <v>21</v>
      </c>
      <c r="M251" s="232">
        <f>G251*(1+L251/100)</f>
        <v>0</v>
      </c>
      <c r="N251" s="222">
        <v>1.1E-4</v>
      </c>
      <c r="O251" s="222">
        <f>ROUND(E251*N251,5)</f>
        <v>2.2000000000000001E-3</v>
      </c>
      <c r="P251" s="222">
        <v>0</v>
      </c>
      <c r="Q251" s="222">
        <f>ROUND(E251*P251,5)</f>
        <v>0</v>
      </c>
      <c r="R251" s="222"/>
      <c r="S251" s="222"/>
      <c r="T251" s="223">
        <v>0.24399999999999999</v>
      </c>
      <c r="U251" s="222">
        <f>ROUND(E251*T251,2)</f>
        <v>4.88</v>
      </c>
      <c r="V251" s="212"/>
      <c r="W251" s="212"/>
      <c r="X251" s="212"/>
      <c r="Y251" s="212"/>
      <c r="Z251" s="212"/>
      <c r="AA251" s="212"/>
      <c r="AB251" s="212"/>
      <c r="AC251" s="212"/>
      <c r="AD251" s="212"/>
      <c r="AE251" s="212" t="s">
        <v>136</v>
      </c>
      <c r="AF251" s="212"/>
      <c r="AG251" s="212"/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ht="33.75" outlineLevel="1" x14ac:dyDescent="0.2">
      <c r="A252" s="213">
        <v>151</v>
      </c>
      <c r="B252" s="219" t="s">
        <v>512</v>
      </c>
      <c r="C252" s="263" t="s">
        <v>513</v>
      </c>
      <c r="D252" s="221" t="s">
        <v>200</v>
      </c>
      <c r="E252" s="228">
        <v>1</v>
      </c>
      <c r="F252" s="231"/>
      <c r="G252" s="232">
        <f>ROUND(E252*F252,2)</f>
        <v>0</v>
      </c>
      <c r="H252" s="231"/>
      <c r="I252" s="232">
        <f>ROUND(E252*H252,2)</f>
        <v>0</v>
      </c>
      <c r="J252" s="231"/>
      <c r="K252" s="232">
        <f>ROUND(E252*J252,2)</f>
        <v>0</v>
      </c>
      <c r="L252" s="232">
        <v>21</v>
      </c>
      <c r="M252" s="232">
        <f>G252*(1+L252/100)</f>
        <v>0</v>
      </c>
      <c r="N252" s="222">
        <v>0</v>
      </c>
      <c r="O252" s="222">
        <f>ROUND(E252*N252,5)</f>
        <v>0</v>
      </c>
      <c r="P252" s="222">
        <v>0</v>
      </c>
      <c r="Q252" s="222">
        <f>ROUND(E252*P252,5)</f>
        <v>0</v>
      </c>
      <c r="R252" s="222"/>
      <c r="S252" s="222"/>
      <c r="T252" s="223">
        <v>61.396000000000001</v>
      </c>
      <c r="U252" s="222">
        <f>ROUND(E252*T252,2)</f>
        <v>61.4</v>
      </c>
      <c r="V252" s="212"/>
      <c r="W252" s="212"/>
      <c r="X252" s="212"/>
      <c r="Y252" s="212"/>
      <c r="Z252" s="212"/>
      <c r="AA252" s="212"/>
      <c r="AB252" s="212"/>
      <c r="AC252" s="212"/>
      <c r="AD252" s="212"/>
      <c r="AE252" s="212" t="s">
        <v>136</v>
      </c>
      <c r="AF252" s="212"/>
      <c r="AG252" s="212"/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ht="22.5" outlineLevel="1" x14ac:dyDescent="0.2">
      <c r="A253" s="213">
        <v>152</v>
      </c>
      <c r="B253" s="219" t="s">
        <v>514</v>
      </c>
      <c r="C253" s="263" t="s">
        <v>515</v>
      </c>
      <c r="D253" s="221" t="s">
        <v>200</v>
      </c>
      <c r="E253" s="228">
        <v>1</v>
      </c>
      <c r="F253" s="231"/>
      <c r="G253" s="232">
        <f>ROUND(E253*F253,2)</f>
        <v>0</v>
      </c>
      <c r="H253" s="231"/>
      <c r="I253" s="232">
        <f>ROUND(E253*H253,2)</f>
        <v>0</v>
      </c>
      <c r="J253" s="231"/>
      <c r="K253" s="232">
        <f>ROUND(E253*J253,2)</f>
        <v>0</v>
      </c>
      <c r="L253" s="232">
        <v>21</v>
      </c>
      <c r="M253" s="232">
        <f>G253*(1+L253/100)</f>
        <v>0</v>
      </c>
      <c r="N253" s="222">
        <v>0</v>
      </c>
      <c r="O253" s="222">
        <f>ROUND(E253*N253,5)</f>
        <v>0</v>
      </c>
      <c r="P253" s="222">
        <v>0</v>
      </c>
      <c r="Q253" s="222">
        <f>ROUND(E253*P253,5)</f>
        <v>0</v>
      </c>
      <c r="R253" s="222"/>
      <c r="S253" s="222"/>
      <c r="T253" s="223">
        <v>12.5535</v>
      </c>
      <c r="U253" s="222">
        <f>ROUND(E253*T253,2)</f>
        <v>12.55</v>
      </c>
      <c r="V253" s="212"/>
      <c r="W253" s="212"/>
      <c r="X253" s="212"/>
      <c r="Y253" s="212"/>
      <c r="Z253" s="212"/>
      <c r="AA253" s="212"/>
      <c r="AB253" s="212"/>
      <c r="AC253" s="212"/>
      <c r="AD253" s="212"/>
      <c r="AE253" s="212" t="s">
        <v>136</v>
      </c>
      <c r="AF253" s="212"/>
      <c r="AG253" s="212"/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ht="22.5" outlineLevel="1" x14ac:dyDescent="0.2">
      <c r="A254" s="213">
        <v>153</v>
      </c>
      <c r="B254" s="219" t="s">
        <v>516</v>
      </c>
      <c r="C254" s="263" t="s">
        <v>517</v>
      </c>
      <c r="D254" s="221" t="s">
        <v>143</v>
      </c>
      <c r="E254" s="228">
        <v>550</v>
      </c>
      <c r="F254" s="231"/>
      <c r="G254" s="232">
        <f>ROUND(E254*F254,2)</f>
        <v>0</v>
      </c>
      <c r="H254" s="231"/>
      <c r="I254" s="232">
        <f>ROUND(E254*H254,2)</f>
        <v>0</v>
      </c>
      <c r="J254" s="231"/>
      <c r="K254" s="232">
        <f>ROUND(E254*J254,2)</f>
        <v>0</v>
      </c>
      <c r="L254" s="232">
        <v>21</v>
      </c>
      <c r="M254" s="232">
        <f>G254*(1+L254/100)</f>
        <v>0</v>
      </c>
      <c r="N254" s="222">
        <v>1.7000000000000001E-4</v>
      </c>
      <c r="O254" s="222">
        <f>ROUND(E254*N254,5)</f>
        <v>9.35E-2</v>
      </c>
      <c r="P254" s="222">
        <v>0</v>
      </c>
      <c r="Q254" s="222">
        <f>ROUND(E254*P254,5)</f>
        <v>0</v>
      </c>
      <c r="R254" s="222"/>
      <c r="S254" s="222"/>
      <c r="T254" s="223">
        <v>5.0959999999999998E-2</v>
      </c>
      <c r="U254" s="222">
        <f>ROUND(E254*T254,2)</f>
        <v>28.03</v>
      </c>
      <c r="V254" s="212"/>
      <c r="W254" s="212"/>
      <c r="X254" s="212"/>
      <c r="Y254" s="212"/>
      <c r="Z254" s="212"/>
      <c r="AA254" s="212"/>
      <c r="AB254" s="212"/>
      <c r="AC254" s="212"/>
      <c r="AD254" s="212"/>
      <c r="AE254" s="212" t="s">
        <v>136</v>
      </c>
      <c r="AF254" s="212"/>
      <c r="AG254" s="212"/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ht="22.5" outlineLevel="1" x14ac:dyDescent="0.2">
      <c r="A255" s="213">
        <v>154</v>
      </c>
      <c r="B255" s="219" t="s">
        <v>518</v>
      </c>
      <c r="C255" s="263" t="s">
        <v>519</v>
      </c>
      <c r="D255" s="221" t="s">
        <v>143</v>
      </c>
      <c r="E255" s="228">
        <v>70</v>
      </c>
      <c r="F255" s="231"/>
      <c r="G255" s="232">
        <f>ROUND(E255*F255,2)</f>
        <v>0</v>
      </c>
      <c r="H255" s="231"/>
      <c r="I255" s="232">
        <f>ROUND(E255*H255,2)</f>
        <v>0</v>
      </c>
      <c r="J255" s="231"/>
      <c r="K255" s="232">
        <f>ROUND(E255*J255,2)</f>
        <v>0</v>
      </c>
      <c r="L255" s="232">
        <v>21</v>
      </c>
      <c r="M255" s="232">
        <f>G255*(1+L255/100)</f>
        <v>0</v>
      </c>
      <c r="N255" s="222">
        <v>2.1000000000000001E-4</v>
      </c>
      <c r="O255" s="222">
        <f>ROUND(E255*N255,5)</f>
        <v>1.47E-2</v>
      </c>
      <c r="P255" s="222">
        <v>0</v>
      </c>
      <c r="Q255" s="222">
        <f>ROUND(E255*P255,5)</f>
        <v>0</v>
      </c>
      <c r="R255" s="222"/>
      <c r="S255" s="222"/>
      <c r="T255" s="223">
        <v>5.0959999999999998E-2</v>
      </c>
      <c r="U255" s="222">
        <f>ROUND(E255*T255,2)</f>
        <v>3.57</v>
      </c>
      <c r="V255" s="212"/>
      <c r="W255" s="212"/>
      <c r="X255" s="212"/>
      <c r="Y255" s="212"/>
      <c r="Z255" s="212"/>
      <c r="AA255" s="212"/>
      <c r="AB255" s="212"/>
      <c r="AC255" s="212"/>
      <c r="AD255" s="212"/>
      <c r="AE255" s="212" t="s">
        <v>136</v>
      </c>
      <c r="AF255" s="212"/>
      <c r="AG255" s="212"/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ht="22.5" outlineLevel="1" x14ac:dyDescent="0.2">
      <c r="A256" s="213">
        <v>155</v>
      </c>
      <c r="B256" s="219" t="s">
        <v>520</v>
      </c>
      <c r="C256" s="263" t="s">
        <v>521</v>
      </c>
      <c r="D256" s="221" t="s">
        <v>143</v>
      </c>
      <c r="E256" s="228">
        <v>50</v>
      </c>
      <c r="F256" s="231"/>
      <c r="G256" s="232">
        <f>ROUND(E256*F256,2)</f>
        <v>0</v>
      </c>
      <c r="H256" s="231"/>
      <c r="I256" s="232">
        <f>ROUND(E256*H256,2)</f>
        <v>0</v>
      </c>
      <c r="J256" s="231"/>
      <c r="K256" s="232">
        <f>ROUND(E256*J256,2)</f>
        <v>0</v>
      </c>
      <c r="L256" s="232">
        <v>21</v>
      </c>
      <c r="M256" s="232">
        <f>G256*(1+L256/100)</f>
        <v>0</v>
      </c>
      <c r="N256" s="222">
        <v>4.6000000000000001E-4</v>
      </c>
      <c r="O256" s="222">
        <f>ROUND(E256*N256,5)</f>
        <v>2.3E-2</v>
      </c>
      <c r="P256" s="222">
        <v>0</v>
      </c>
      <c r="Q256" s="222">
        <f>ROUND(E256*P256,5)</f>
        <v>0</v>
      </c>
      <c r="R256" s="222"/>
      <c r="S256" s="222"/>
      <c r="T256" s="223">
        <v>5.7939999999999998E-2</v>
      </c>
      <c r="U256" s="222">
        <f>ROUND(E256*T256,2)</f>
        <v>2.9</v>
      </c>
      <c r="V256" s="212"/>
      <c r="W256" s="212"/>
      <c r="X256" s="212"/>
      <c r="Y256" s="212"/>
      <c r="Z256" s="212"/>
      <c r="AA256" s="212"/>
      <c r="AB256" s="212"/>
      <c r="AC256" s="212"/>
      <c r="AD256" s="212"/>
      <c r="AE256" s="212" t="s">
        <v>136</v>
      </c>
      <c r="AF256" s="212"/>
      <c r="AG256" s="212"/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3">
        <v>156</v>
      </c>
      <c r="B257" s="219" t="s">
        <v>522</v>
      </c>
      <c r="C257" s="263" t="s">
        <v>523</v>
      </c>
      <c r="D257" s="221" t="s">
        <v>200</v>
      </c>
      <c r="E257" s="228">
        <v>22</v>
      </c>
      <c r="F257" s="231"/>
      <c r="G257" s="232">
        <f>ROUND(E257*F257,2)</f>
        <v>0</v>
      </c>
      <c r="H257" s="231"/>
      <c r="I257" s="232">
        <f>ROUND(E257*H257,2)</f>
        <v>0</v>
      </c>
      <c r="J257" s="231"/>
      <c r="K257" s="232">
        <f>ROUND(E257*J257,2)</f>
        <v>0</v>
      </c>
      <c r="L257" s="232">
        <v>21</v>
      </c>
      <c r="M257" s="232">
        <f>G257*(1+L257/100)</f>
        <v>0</v>
      </c>
      <c r="N257" s="222">
        <v>1.2999999999999999E-3</v>
      </c>
      <c r="O257" s="222">
        <f>ROUND(E257*N257,5)</f>
        <v>2.86E-2</v>
      </c>
      <c r="P257" s="222">
        <v>0</v>
      </c>
      <c r="Q257" s="222">
        <f>ROUND(E257*P257,5)</f>
        <v>0</v>
      </c>
      <c r="R257" s="222"/>
      <c r="S257" s="222"/>
      <c r="T257" s="223">
        <v>0</v>
      </c>
      <c r="U257" s="222">
        <f>ROUND(E257*T257,2)</f>
        <v>0</v>
      </c>
      <c r="V257" s="212"/>
      <c r="W257" s="212"/>
      <c r="X257" s="212"/>
      <c r="Y257" s="212"/>
      <c r="Z257" s="212"/>
      <c r="AA257" s="212"/>
      <c r="AB257" s="212"/>
      <c r="AC257" s="212"/>
      <c r="AD257" s="212"/>
      <c r="AE257" s="212" t="s">
        <v>246</v>
      </c>
      <c r="AF257" s="212"/>
      <c r="AG257" s="212"/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3">
        <v>157</v>
      </c>
      <c r="B258" s="219" t="s">
        <v>524</v>
      </c>
      <c r="C258" s="263" t="s">
        <v>525</v>
      </c>
      <c r="D258" s="221" t="s">
        <v>200</v>
      </c>
      <c r="E258" s="228">
        <v>10</v>
      </c>
      <c r="F258" s="231"/>
      <c r="G258" s="232">
        <f>ROUND(E258*F258,2)</f>
        <v>0</v>
      </c>
      <c r="H258" s="231"/>
      <c r="I258" s="232">
        <f>ROUND(E258*H258,2)</f>
        <v>0</v>
      </c>
      <c r="J258" s="231"/>
      <c r="K258" s="232">
        <f>ROUND(E258*J258,2)</f>
        <v>0</v>
      </c>
      <c r="L258" s="232">
        <v>21</v>
      </c>
      <c r="M258" s="232">
        <f>G258*(1+L258/100)</f>
        <v>0</v>
      </c>
      <c r="N258" s="222">
        <v>0</v>
      </c>
      <c r="O258" s="222">
        <f>ROUND(E258*N258,5)</f>
        <v>0</v>
      </c>
      <c r="P258" s="222">
        <v>0</v>
      </c>
      <c r="Q258" s="222">
        <f>ROUND(E258*P258,5)</f>
        <v>0</v>
      </c>
      <c r="R258" s="222"/>
      <c r="S258" s="222"/>
      <c r="T258" s="223">
        <v>0</v>
      </c>
      <c r="U258" s="222">
        <f>ROUND(E258*T258,2)</f>
        <v>0</v>
      </c>
      <c r="V258" s="212"/>
      <c r="W258" s="212"/>
      <c r="X258" s="212"/>
      <c r="Y258" s="212"/>
      <c r="Z258" s="212"/>
      <c r="AA258" s="212"/>
      <c r="AB258" s="212"/>
      <c r="AC258" s="212"/>
      <c r="AD258" s="212"/>
      <c r="AE258" s="212" t="s">
        <v>246</v>
      </c>
      <c r="AF258" s="212"/>
      <c r="AG258" s="212"/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ht="22.5" outlineLevel="1" x14ac:dyDescent="0.2">
      <c r="A259" s="213">
        <v>158</v>
      </c>
      <c r="B259" s="219" t="s">
        <v>526</v>
      </c>
      <c r="C259" s="263" t="s">
        <v>527</v>
      </c>
      <c r="D259" s="221" t="s">
        <v>200</v>
      </c>
      <c r="E259" s="228">
        <v>1</v>
      </c>
      <c r="F259" s="231"/>
      <c r="G259" s="232">
        <f>ROUND(E259*F259,2)</f>
        <v>0</v>
      </c>
      <c r="H259" s="231"/>
      <c r="I259" s="232">
        <f>ROUND(E259*H259,2)</f>
        <v>0</v>
      </c>
      <c r="J259" s="231"/>
      <c r="K259" s="232">
        <f>ROUND(E259*J259,2)</f>
        <v>0</v>
      </c>
      <c r="L259" s="232">
        <v>21</v>
      </c>
      <c r="M259" s="232">
        <f>G259*(1+L259/100)</f>
        <v>0</v>
      </c>
      <c r="N259" s="222">
        <v>4.4200000000000003E-3</v>
      </c>
      <c r="O259" s="222">
        <f>ROUND(E259*N259,5)</f>
        <v>4.4200000000000003E-3</v>
      </c>
      <c r="P259" s="222">
        <v>0</v>
      </c>
      <c r="Q259" s="222">
        <f>ROUND(E259*P259,5)</f>
        <v>0</v>
      </c>
      <c r="R259" s="222"/>
      <c r="S259" s="222"/>
      <c r="T259" s="223">
        <v>0</v>
      </c>
      <c r="U259" s="222">
        <f>ROUND(E259*T259,2)</f>
        <v>0</v>
      </c>
      <c r="V259" s="212"/>
      <c r="W259" s="212"/>
      <c r="X259" s="212"/>
      <c r="Y259" s="212"/>
      <c r="Z259" s="212"/>
      <c r="AA259" s="212"/>
      <c r="AB259" s="212"/>
      <c r="AC259" s="212"/>
      <c r="AD259" s="212"/>
      <c r="AE259" s="212" t="s">
        <v>246</v>
      </c>
      <c r="AF259" s="212"/>
      <c r="AG259" s="212"/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ht="22.5" outlineLevel="1" x14ac:dyDescent="0.2">
      <c r="A260" s="213">
        <v>159</v>
      </c>
      <c r="B260" s="219" t="s">
        <v>528</v>
      </c>
      <c r="C260" s="263" t="s">
        <v>529</v>
      </c>
      <c r="D260" s="221" t="s">
        <v>200</v>
      </c>
      <c r="E260" s="228">
        <v>3</v>
      </c>
      <c r="F260" s="231"/>
      <c r="G260" s="232">
        <f>ROUND(E260*F260,2)</f>
        <v>0</v>
      </c>
      <c r="H260" s="231"/>
      <c r="I260" s="232">
        <f>ROUND(E260*H260,2)</f>
        <v>0</v>
      </c>
      <c r="J260" s="231"/>
      <c r="K260" s="232">
        <f>ROUND(E260*J260,2)</f>
        <v>0</v>
      </c>
      <c r="L260" s="232">
        <v>21</v>
      </c>
      <c r="M260" s="232">
        <f>G260*(1+L260/100)</f>
        <v>0</v>
      </c>
      <c r="N260" s="222">
        <v>9.0000000000000006E-5</v>
      </c>
      <c r="O260" s="222">
        <f>ROUND(E260*N260,5)</f>
        <v>2.7E-4</v>
      </c>
      <c r="P260" s="222">
        <v>0</v>
      </c>
      <c r="Q260" s="222">
        <f>ROUND(E260*P260,5)</f>
        <v>0</v>
      </c>
      <c r="R260" s="222"/>
      <c r="S260" s="222"/>
      <c r="T260" s="223">
        <v>0.2475</v>
      </c>
      <c r="U260" s="222">
        <f>ROUND(E260*T260,2)</f>
        <v>0.74</v>
      </c>
      <c r="V260" s="212"/>
      <c r="W260" s="212"/>
      <c r="X260" s="212"/>
      <c r="Y260" s="212"/>
      <c r="Z260" s="212"/>
      <c r="AA260" s="212"/>
      <c r="AB260" s="212"/>
      <c r="AC260" s="212"/>
      <c r="AD260" s="212"/>
      <c r="AE260" s="212" t="s">
        <v>136</v>
      </c>
      <c r="AF260" s="212"/>
      <c r="AG260" s="212"/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ht="22.5" outlineLevel="1" x14ac:dyDescent="0.2">
      <c r="A261" s="213">
        <v>160</v>
      </c>
      <c r="B261" s="219" t="s">
        <v>530</v>
      </c>
      <c r="C261" s="263" t="s">
        <v>531</v>
      </c>
      <c r="D261" s="221" t="s">
        <v>200</v>
      </c>
      <c r="E261" s="228">
        <v>5</v>
      </c>
      <c r="F261" s="231"/>
      <c r="G261" s="232">
        <f>ROUND(E261*F261,2)</f>
        <v>0</v>
      </c>
      <c r="H261" s="231"/>
      <c r="I261" s="232">
        <f>ROUND(E261*H261,2)</f>
        <v>0</v>
      </c>
      <c r="J261" s="231"/>
      <c r="K261" s="232">
        <f>ROUND(E261*J261,2)</f>
        <v>0</v>
      </c>
      <c r="L261" s="232">
        <v>21</v>
      </c>
      <c r="M261" s="232">
        <f>G261*(1+L261/100)</f>
        <v>0</v>
      </c>
      <c r="N261" s="222">
        <v>4.0000000000000003E-5</v>
      </c>
      <c r="O261" s="222">
        <f>ROUND(E261*N261,5)</f>
        <v>2.0000000000000001E-4</v>
      </c>
      <c r="P261" s="222">
        <v>0</v>
      </c>
      <c r="Q261" s="222">
        <f>ROUND(E261*P261,5)</f>
        <v>0</v>
      </c>
      <c r="R261" s="222"/>
      <c r="S261" s="222"/>
      <c r="T261" s="223">
        <v>0.34782999999999997</v>
      </c>
      <c r="U261" s="222">
        <f>ROUND(E261*T261,2)</f>
        <v>1.74</v>
      </c>
      <c r="V261" s="212"/>
      <c r="W261" s="212"/>
      <c r="X261" s="212"/>
      <c r="Y261" s="212"/>
      <c r="Z261" s="212"/>
      <c r="AA261" s="212"/>
      <c r="AB261" s="212"/>
      <c r="AC261" s="212"/>
      <c r="AD261" s="212"/>
      <c r="AE261" s="212" t="s">
        <v>136</v>
      </c>
      <c r="AF261" s="212"/>
      <c r="AG261" s="212"/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ht="22.5" outlineLevel="1" x14ac:dyDescent="0.2">
      <c r="A262" s="213">
        <v>161</v>
      </c>
      <c r="B262" s="219" t="s">
        <v>532</v>
      </c>
      <c r="C262" s="263" t="s">
        <v>533</v>
      </c>
      <c r="D262" s="221" t="s">
        <v>200</v>
      </c>
      <c r="E262" s="228">
        <v>2</v>
      </c>
      <c r="F262" s="231"/>
      <c r="G262" s="232">
        <f>ROUND(E262*F262,2)</f>
        <v>0</v>
      </c>
      <c r="H262" s="231"/>
      <c r="I262" s="232">
        <f>ROUND(E262*H262,2)</f>
        <v>0</v>
      </c>
      <c r="J262" s="231"/>
      <c r="K262" s="232">
        <f>ROUND(E262*J262,2)</f>
        <v>0</v>
      </c>
      <c r="L262" s="232">
        <v>21</v>
      </c>
      <c r="M262" s="232">
        <f>G262*(1+L262/100)</f>
        <v>0</v>
      </c>
      <c r="N262" s="222">
        <v>4.0000000000000003E-5</v>
      </c>
      <c r="O262" s="222">
        <f>ROUND(E262*N262,5)</f>
        <v>8.0000000000000007E-5</v>
      </c>
      <c r="P262" s="222">
        <v>0</v>
      </c>
      <c r="Q262" s="222">
        <f>ROUND(E262*P262,5)</f>
        <v>0</v>
      </c>
      <c r="R262" s="222"/>
      <c r="S262" s="222"/>
      <c r="T262" s="223">
        <v>0.30567</v>
      </c>
      <c r="U262" s="222">
        <f>ROUND(E262*T262,2)</f>
        <v>0.61</v>
      </c>
      <c r="V262" s="212"/>
      <c r="W262" s="212"/>
      <c r="X262" s="212"/>
      <c r="Y262" s="212"/>
      <c r="Z262" s="212"/>
      <c r="AA262" s="212"/>
      <c r="AB262" s="212"/>
      <c r="AC262" s="212"/>
      <c r="AD262" s="212"/>
      <c r="AE262" s="212" t="s">
        <v>136</v>
      </c>
      <c r="AF262" s="212"/>
      <c r="AG262" s="212"/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ht="22.5" outlineLevel="1" x14ac:dyDescent="0.2">
      <c r="A263" s="213">
        <v>162</v>
      </c>
      <c r="B263" s="219" t="s">
        <v>534</v>
      </c>
      <c r="C263" s="263" t="s">
        <v>535</v>
      </c>
      <c r="D263" s="221" t="s">
        <v>143</v>
      </c>
      <c r="E263" s="228">
        <v>57</v>
      </c>
      <c r="F263" s="231"/>
      <c r="G263" s="232">
        <f>ROUND(E263*F263,2)</f>
        <v>0</v>
      </c>
      <c r="H263" s="231"/>
      <c r="I263" s="232">
        <f>ROUND(E263*H263,2)</f>
        <v>0</v>
      </c>
      <c r="J263" s="231"/>
      <c r="K263" s="232">
        <f>ROUND(E263*J263,2)</f>
        <v>0</v>
      </c>
      <c r="L263" s="232">
        <v>21</v>
      </c>
      <c r="M263" s="232">
        <f>G263*(1+L263/100)</f>
        <v>0</v>
      </c>
      <c r="N263" s="222">
        <v>0.4899</v>
      </c>
      <c r="O263" s="222">
        <f>ROUND(E263*N263,5)</f>
        <v>27.924299999999999</v>
      </c>
      <c r="P263" s="222">
        <v>0</v>
      </c>
      <c r="Q263" s="222">
        <f>ROUND(E263*P263,5)</f>
        <v>0</v>
      </c>
      <c r="R263" s="222"/>
      <c r="S263" s="222"/>
      <c r="T263" s="223">
        <v>1.41597</v>
      </c>
      <c r="U263" s="222">
        <f>ROUND(E263*T263,2)</f>
        <v>80.709999999999994</v>
      </c>
      <c r="V263" s="212"/>
      <c r="W263" s="212"/>
      <c r="X263" s="212"/>
      <c r="Y263" s="212"/>
      <c r="Z263" s="212"/>
      <c r="AA263" s="212"/>
      <c r="AB263" s="212"/>
      <c r="AC263" s="212"/>
      <c r="AD263" s="212"/>
      <c r="AE263" s="212" t="s">
        <v>221</v>
      </c>
      <c r="AF263" s="212"/>
      <c r="AG263" s="212"/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13">
        <v>163</v>
      </c>
      <c r="B264" s="219" t="s">
        <v>536</v>
      </c>
      <c r="C264" s="263" t="s">
        <v>537</v>
      </c>
      <c r="D264" s="221" t="s">
        <v>200</v>
      </c>
      <c r="E264" s="228">
        <v>1</v>
      </c>
      <c r="F264" s="231"/>
      <c r="G264" s="232">
        <f>ROUND(E264*F264,2)</f>
        <v>0</v>
      </c>
      <c r="H264" s="231"/>
      <c r="I264" s="232">
        <f>ROUND(E264*H264,2)</f>
        <v>0</v>
      </c>
      <c r="J264" s="231"/>
      <c r="K264" s="232">
        <f>ROUND(E264*J264,2)</f>
        <v>0</v>
      </c>
      <c r="L264" s="232">
        <v>21</v>
      </c>
      <c r="M264" s="232">
        <f>G264*(1+L264/100)</f>
        <v>0</v>
      </c>
      <c r="N264" s="222">
        <v>1.55E-2</v>
      </c>
      <c r="O264" s="222">
        <f>ROUND(E264*N264,5)</f>
        <v>1.55E-2</v>
      </c>
      <c r="P264" s="222">
        <v>0</v>
      </c>
      <c r="Q264" s="222">
        <f>ROUND(E264*P264,5)</f>
        <v>0</v>
      </c>
      <c r="R264" s="222"/>
      <c r="S264" s="222"/>
      <c r="T264" s="223">
        <v>0</v>
      </c>
      <c r="U264" s="222">
        <f>ROUND(E264*T264,2)</f>
        <v>0</v>
      </c>
      <c r="V264" s="212"/>
      <c r="W264" s="212"/>
      <c r="X264" s="212"/>
      <c r="Y264" s="212"/>
      <c r="Z264" s="212"/>
      <c r="AA264" s="212"/>
      <c r="AB264" s="212"/>
      <c r="AC264" s="212"/>
      <c r="AD264" s="212"/>
      <c r="AE264" s="212" t="s">
        <v>246</v>
      </c>
      <c r="AF264" s="212"/>
      <c r="AG264" s="212"/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13">
        <v>164</v>
      </c>
      <c r="B265" s="219" t="s">
        <v>538</v>
      </c>
      <c r="C265" s="263" t="s">
        <v>539</v>
      </c>
      <c r="D265" s="221" t="s">
        <v>540</v>
      </c>
      <c r="E265" s="228">
        <v>1</v>
      </c>
      <c r="F265" s="231"/>
      <c r="G265" s="232">
        <f>ROUND(E265*F265,2)</f>
        <v>0</v>
      </c>
      <c r="H265" s="231"/>
      <c r="I265" s="232">
        <f>ROUND(E265*H265,2)</f>
        <v>0</v>
      </c>
      <c r="J265" s="231"/>
      <c r="K265" s="232">
        <f>ROUND(E265*J265,2)</f>
        <v>0</v>
      </c>
      <c r="L265" s="232">
        <v>21</v>
      </c>
      <c r="M265" s="232">
        <f>G265*(1+L265/100)</f>
        <v>0</v>
      </c>
      <c r="N265" s="222">
        <v>0</v>
      </c>
      <c r="O265" s="222">
        <f>ROUND(E265*N265,5)</f>
        <v>0</v>
      </c>
      <c r="P265" s="222">
        <v>0</v>
      </c>
      <c r="Q265" s="222">
        <f>ROUND(E265*P265,5)</f>
        <v>0</v>
      </c>
      <c r="R265" s="222"/>
      <c r="S265" s="222"/>
      <c r="T265" s="223">
        <v>0</v>
      </c>
      <c r="U265" s="222">
        <f>ROUND(E265*T265,2)</f>
        <v>0</v>
      </c>
      <c r="V265" s="212"/>
      <c r="W265" s="212"/>
      <c r="X265" s="212"/>
      <c r="Y265" s="212"/>
      <c r="Z265" s="212"/>
      <c r="AA265" s="212"/>
      <c r="AB265" s="212"/>
      <c r="AC265" s="212"/>
      <c r="AD265" s="212"/>
      <c r="AE265" s="212" t="s">
        <v>136</v>
      </c>
      <c r="AF265" s="212"/>
      <c r="AG265" s="212"/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13">
        <v>165</v>
      </c>
      <c r="B266" s="219" t="s">
        <v>541</v>
      </c>
      <c r="C266" s="263" t="s">
        <v>542</v>
      </c>
      <c r="D266" s="221" t="s">
        <v>540</v>
      </c>
      <c r="E266" s="228">
        <v>1</v>
      </c>
      <c r="F266" s="231"/>
      <c r="G266" s="232">
        <f>ROUND(E266*F266,2)</f>
        <v>0</v>
      </c>
      <c r="H266" s="231"/>
      <c r="I266" s="232">
        <f>ROUND(E266*H266,2)</f>
        <v>0</v>
      </c>
      <c r="J266" s="231"/>
      <c r="K266" s="232">
        <f>ROUND(E266*J266,2)</f>
        <v>0</v>
      </c>
      <c r="L266" s="232">
        <v>21</v>
      </c>
      <c r="M266" s="232">
        <f>G266*(1+L266/100)</f>
        <v>0</v>
      </c>
      <c r="N266" s="222">
        <v>0</v>
      </c>
      <c r="O266" s="222">
        <f>ROUND(E266*N266,5)</f>
        <v>0</v>
      </c>
      <c r="P266" s="222">
        <v>0</v>
      </c>
      <c r="Q266" s="222">
        <f>ROUND(E266*P266,5)</f>
        <v>0</v>
      </c>
      <c r="R266" s="222"/>
      <c r="S266" s="222"/>
      <c r="T266" s="223">
        <v>0</v>
      </c>
      <c r="U266" s="222">
        <f>ROUND(E266*T266,2)</f>
        <v>0</v>
      </c>
      <c r="V266" s="212"/>
      <c r="W266" s="212"/>
      <c r="X266" s="212"/>
      <c r="Y266" s="212"/>
      <c r="Z266" s="212"/>
      <c r="AA266" s="212"/>
      <c r="AB266" s="212"/>
      <c r="AC266" s="212"/>
      <c r="AD266" s="212"/>
      <c r="AE266" s="212" t="s">
        <v>136</v>
      </c>
      <c r="AF266" s="212"/>
      <c r="AG266" s="212"/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x14ac:dyDescent="0.2">
      <c r="A267" s="214" t="s">
        <v>131</v>
      </c>
      <c r="B267" s="220" t="s">
        <v>102</v>
      </c>
      <c r="C267" s="265" t="s">
        <v>103</v>
      </c>
      <c r="D267" s="225"/>
      <c r="E267" s="230"/>
      <c r="F267" s="233"/>
      <c r="G267" s="233">
        <f>SUMIF(AE268:AE271,"&lt;&gt;NOR",G268:G271)</f>
        <v>0</v>
      </c>
      <c r="H267" s="233"/>
      <c r="I267" s="233">
        <f>SUM(I268:I271)</f>
        <v>0</v>
      </c>
      <c r="J267" s="233"/>
      <c r="K267" s="233">
        <f>SUM(K268:K271)</f>
        <v>0</v>
      </c>
      <c r="L267" s="233"/>
      <c r="M267" s="233">
        <f>SUM(M268:M271)</f>
        <v>0</v>
      </c>
      <c r="N267" s="226"/>
      <c r="O267" s="226">
        <f>SUM(O268:O271)</f>
        <v>5.9999999999999995E-4</v>
      </c>
      <c r="P267" s="226"/>
      <c r="Q267" s="226">
        <f>SUM(Q268:Q271)</f>
        <v>0</v>
      </c>
      <c r="R267" s="226"/>
      <c r="S267" s="226"/>
      <c r="T267" s="227"/>
      <c r="U267" s="226">
        <f>SUM(U268:U271)</f>
        <v>0</v>
      </c>
      <c r="AE267" t="s">
        <v>132</v>
      </c>
    </row>
    <row r="268" spans="1:60" outlineLevel="1" x14ac:dyDescent="0.2">
      <c r="A268" s="213">
        <v>166</v>
      </c>
      <c r="B268" s="219" t="s">
        <v>543</v>
      </c>
      <c r="C268" s="263" t="s">
        <v>544</v>
      </c>
      <c r="D268" s="221" t="s">
        <v>200</v>
      </c>
      <c r="E268" s="228">
        <v>2</v>
      </c>
      <c r="F268" s="231"/>
      <c r="G268" s="232">
        <f>ROUND(E268*F268,2)</f>
        <v>0</v>
      </c>
      <c r="H268" s="231"/>
      <c r="I268" s="232">
        <f>ROUND(E268*H268,2)</f>
        <v>0</v>
      </c>
      <c r="J268" s="231"/>
      <c r="K268" s="232">
        <f>ROUND(E268*J268,2)</f>
        <v>0</v>
      </c>
      <c r="L268" s="232">
        <v>21</v>
      </c>
      <c r="M268" s="232">
        <f>G268*(1+L268/100)</f>
        <v>0</v>
      </c>
      <c r="N268" s="222">
        <v>0</v>
      </c>
      <c r="O268" s="222">
        <f>ROUND(E268*N268,5)</f>
        <v>0</v>
      </c>
      <c r="P268" s="222">
        <v>0</v>
      </c>
      <c r="Q268" s="222">
        <f>ROUND(E268*P268,5)</f>
        <v>0</v>
      </c>
      <c r="R268" s="222"/>
      <c r="S268" s="222"/>
      <c r="T268" s="223">
        <v>0</v>
      </c>
      <c r="U268" s="222">
        <f>ROUND(E268*T268,2)</f>
        <v>0</v>
      </c>
      <c r="V268" s="212"/>
      <c r="W268" s="212"/>
      <c r="X268" s="212"/>
      <c r="Y268" s="212"/>
      <c r="Z268" s="212"/>
      <c r="AA268" s="212"/>
      <c r="AB268" s="212"/>
      <c r="AC268" s="212"/>
      <c r="AD268" s="212"/>
      <c r="AE268" s="212" t="s">
        <v>136</v>
      </c>
      <c r="AF268" s="212"/>
      <c r="AG268" s="212"/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13">
        <v>167</v>
      </c>
      <c r="B269" s="219" t="s">
        <v>545</v>
      </c>
      <c r="C269" s="263" t="s">
        <v>546</v>
      </c>
      <c r="D269" s="221" t="s">
        <v>200</v>
      </c>
      <c r="E269" s="228">
        <v>1</v>
      </c>
      <c r="F269" s="231"/>
      <c r="G269" s="232">
        <f>ROUND(E269*F269,2)</f>
        <v>0</v>
      </c>
      <c r="H269" s="231"/>
      <c r="I269" s="232">
        <f>ROUND(E269*H269,2)</f>
        <v>0</v>
      </c>
      <c r="J269" s="231"/>
      <c r="K269" s="232">
        <f>ROUND(E269*J269,2)</f>
        <v>0</v>
      </c>
      <c r="L269" s="232">
        <v>21</v>
      </c>
      <c r="M269" s="232">
        <f>G269*(1+L269/100)</f>
        <v>0</v>
      </c>
      <c r="N269" s="222">
        <v>0</v>
      </c>
      <c r="O269" s="222">
        <f>ROUND(E269*N269,5)</f>
        <v>0</v>
      </c>
      <c r="P269" s="222">
        <v>0</v>
      </c>
      <c r="Q269" s="222">
        <f>ROUND(E269*P269,5)</f>
        <v>0</v>
      </c>
      <c r="R269" s="222"/>
      <c r="S269" s="222"/>
      <c r="T269" s="223">
        <v>0</v>
      </c>
      <c r="U269" s="222">
        <f>ROUND(E269*T269,2)</f>
        <v>0</v>
      </c>
      <c r="V269" s="212"/>
      <c r="W269" s="212"/>
      <c r="X269" s="212"/>
      <c r="Y269" s="212"/>
      <c r="Z269" s="212"/>
      <c r="AA269" s="212"/>
      <c r="AB269" s="212"/>
      <c r="AC269" s="212"/>
      <c r="AD269" s="212"/>
      <c r="AE269" s="212" t="s">
        <v>136</v>
      </c>
      <c r="AF269" s="212"/>
      <c r="AG269" s="212"/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ht="22.5" outlineLevel="1" x14ac:dyDescent="0.2">
      <c r="A270" s="213">
        <v>168</v>
      </c>
      <c r="B270" s="219" t="s">
        <v>547</v>
      </c>
      <c r="C270" s="263" t="s">
        <v>548</v>
      </c>
      <c r="D270" s="221" t="s">
        <v>200</v>
      </c>
      <c r="E270" s="228">
        <v>1</v>
      </c>
      <c r="F270" s="231"/>
      <c r="G270" s="232">
        <f>ROUND(E270*F270,2)</f>
        <v>0</v>
      </c>
      <c r="H270" s="231"/>
      <c r="I270" s="232">
        <f>ROUND(E270*H270,2)</f>
        <v>0</v>
      </c>
      <c r="J270" s="231"/>
      <c r="K270" s="232">
        <f>ROUND(E270*J270,2)</f>
        <v>0</v>
      </c>
      <c r="L270" s="232">
        <v>21</v>
      </c>
      <c r="M270" s="232">
        <f>G270*(1+L270/100)</f>
        <v>0</v>
      </c>
      <c r="N270" s="222">
        <v>0</v>
      </c>
      <c r="O270" s="222">
        <f>ROUND(E270*N270,5)</f>
        <v>0</v>
      </c>
      <c r="P270" s="222">
        <v>0</v>
      </c>
      <c r="Q270" s="222">
        <f>ROUND(E270*P270,5)</f>
        <v>0</v>
      </c>
      <c r="R270" s="222"/>
      <c r="S270" s="222"/>
      <c r="T270" s="223">
        <v>0</v>
      </c>
      <c r="U270" s="222">
        <f>ROUND(E270*T270,2)</f>
        <v>0</v>
      </c>
      <c r="V270" s="212"/>
      <c r="W270" s="212"/>
      <c r="X270" s="212"/>
      <c r="Y270" s="212"/>
      <c r="Z270" s="212"/>
      <c r="AA270" s="212"/>
      <c r="AB270" s="212"/>
      <c r="AC270" s="212"/>
      <c r="AD270" s="212"/>
      <c r="AE270" s="212" t="s">
        <v>136</v>
      </c>
      <c r="AF270" s="212"/>
      <c r="AG270" s="212"/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13">
        <v>169</v>
      </c>
      <c r="B271" s="219" t="s">
        <v>549</v>
      </c>
      <c r="C271" s="263" t="s">
        <v>550</v>
      </c>
      <c r="D271" s="221" t="s">
        <v>200</v>
      </c>
      <c r="E271" s="228">
        <v>3</v>
      </c>
      <c r="F271" s="231"/>
      <c r="G271" s="232">
        <f>ROUND(E271*F271,2)</f>
        <v>0</v>
      </c>
      <c r="H271" s="231"/>
      <c r="I271" s="232">
        <f>ROUND(E271*H271,2)</f>
        <v>0</v>
      </c>
      <c r="J271" s="231"/>
      <c r="K271" s="232">
        <f>ROUND(E271*J271,2)</f>
        <v>0</v>
      </c>
      <c r="L271" s="232">
        <v>21</v>
      </c>
      <c r="M271" s="232">
        <f>G271*(1+L271/100)</f>
        <v>0</v>
      </c>
      <c r="N271" s="222">
        <v>2.0000000000000001E-4</v>
      </c>
      <c r="O271" s="222">
        <f>ROUND(E271*N271,5)</f>
        <v>5.9999999999999995E-4</v>
      </c>
      <c r="P271" s="222">
        <v>0</v>
      </c>
      <c r="Q271" s="222">
        <f>ROUND(E271*P271,5)</f>
        <v>0</v>
      </c>
      <c r="R271" s="222"/>
      <c r="S271" s="222"/>
      <c r="T271" s="223">
        <v>0</v>
      </c>
      <c r="U271" s="222">
        <f>ROUND(E271*T271,2)</f>
        <v>0</v>
      </c>
      <c r="V271" s="212"/>
      <c r="W271" s="212"/>
      <c r="X271" s="212"/>
      <c r="Y271" s="212"/>
      <c r="Z271" s="212"/>
      <c r="AA271" s="212"/>
      <c r="AB271" s="212"/>
      <c r="AC271" s="212"/>
      <c r="AD271" s="212"/>
      <c r="AE271" s="212" t="s">
        <v>246</v>
      </c>
      <c r="AF271" s="212"/>
      <c r="AG271" s="212"/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x14ac:dyDescent="0.2">
      <c r="A272" s="214" t="s">
        <v>131</v>
      </c>
      <c r="B272" s="220" t="s">
        <v>104</v>
      </c>
      <c r="C272" s="265" t="s">
        <v>26</v>
      </c>
      <c r="D272" s="225"/>
      <c r="E272" s="230"/>
      <c r="F272" s="233"/>
      <c r="G272" s="233">
        <f>SUMIF(AE273:AE274,"&lt;&gt;NOR",G273:G274)</f>
        <v>0</v>
      </c>
      <c r="H272" s="233"/>
      <c r="I272" s="233">
        <f>SUM(I273:I274)</f>
        <v>0</v>
      </c>
      <c r="J272" s="233"/>
      <c r="K272" s="233">
        <f>SUM(K273:K274)</f>
        <v>0</v>
      </c>
      <c r="L272" s="233"/>
      <c r="M272" s="233">
        <f>SUM(M273:M274)</f>
        <v>0</v>
      </c>
      <c r="N272" s="226"/>
      <c r="O272" s="226">
        <f>SUM(O273:O274)</f>
        <v>0</v>
      </c>
      <c r="P272" s="226"/>
      <c r="Q272" s="226">
        <f>SUM(Q273:Q274)</f>
        <v>0</v>
      </c>
      <c r="R272" s="226"/>
      <c r="S272" s="226"/>
      <c r="T272" s="227"/>
      <c r="U272" s="226">
        <f>SUM(U273:U274)</f>
        <v>0</v>
      </c>
      <c r="AE272" t="s">
        <v>132</v>
      </c>
    </row>
    <row r="273" spans="1:60" outlineLevel="1" x14ac:dyDescent="0.2">
      <c r="A273" s="213">
        <v>170</v>
      </c>
      <c r="B273" s="219" t="s">
        <v>551</v>
      </c>
      <c r="C273" s="263" t="s">
        <v>552</v>
      </c>
      <c r="D273" s="221" t="s">
        <v>553</v>
      </c>
      <c r="E273" s="228">
        <v>2.5000000000000001E-2</v>
      </c>
      <c r="F273" s="231"/>
      <c r="G273" s="232">
        <f>ROUND(E273*F273,2)</f>
        <v>0</v>
      </c>
      <c r="H273" s="231"/>
      <c r="I273" s="232">
        <f>ROUND(E273*H273,2)</f>
        <v>0</v>
      </c>
      <c r="J273" s="231"/>
      <c r="K273" s="232">
        <f>ROUND(E273*J273,2)</f>
        <v>0</v>
      </c>
      <c r="L273" s="232">
        <v>21</v>
      </c>
      <c r="M273" s="232">
        <f>G273*(1+L273/100)</f>
        <v>0</v>
      </c>
      <c r="N273" s="222">
        <v>0</v>
      </c>
      <c r="O273" s="222">
        <f>ROUND(E273*N273,5)</f>
        <v>0</v>
      </c>
      <c r="P273" s="222">
        <v>0</v>
      </c>
      <c r="Q273" s="222">
        <f>ROUND(E273*P273,5)</f>
        <v>0</v>
      </c>
      <c r="R273" s="222"/>
      <c r="S273" s="222"/>
      <c r="T273" s="223">
        <v>0</v>
      </c>
      <c r="U273" s="222">
        <f>ROUND(E273*T273,2)</f>
        <v>0</v>
      </c>
      <c r="V273" s="212"/>
      <c r="W273" s="212"/>
      <c r="X273" s="212"/>
      <c r="Y273" s="212"/>
      <c r="Z273" s="212"/>
      <c r="AA273" s="212"/>
      <c r="AB273" s="212"/>
      <c r="AC273" s="212"/>
      <c r="AD273" s="212"/>
      <c r="AE273" s="212" t="s">
        <v>136</v>
      </c>
      <c r="AF273" s="212"/>
      <c r="AG273" s="212"/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42"/>
      <c r="B274" s="243"/>
      <c r="C274" s="266" t="s">
        <v>554</v>
      </c>
      <c r="D274" s="244"/>
      <c r="E274" s="245">
        <v>2.5000000000000001E-2</v>
      </c>
      <c r="F274" s="246"/>
      <c r="G274" s="246"/>
      <c r="H274" s="246"/>
      <c r="I274" s="246"/>
      <c r="J274" s="246"/>
      <c r="K274" s="246"/>
      <c r="L274" s="246"/>
      <c r="M274" s="246"/>
      <c r="N274" s="247"/>
      <c r="O274" s="247"/>
      <c r="P274" s="247"/>
      <c r="Q274" s="247"/>
      <c r="R274" s="247"/>
      <c r="S274" s="247"/>
      <c r="T274" s="248"/>
      <c r="U274" s="247"/>
      <c r="V274" s="212"/>
      <c r="W274" s="212"/>
      <c r="X274" s="212"/>
      <c r="Y274" s="212"/>
      <c r="Z274" s="212"/>
      <c r="AA274" s="212"/>
      <c r="AB274" s="212"/>
      <c r="AC274" s="212"/>
      <c r="AD274" s="212"/>
      <c r="AE274" s="212" t="s">
        <v>138</v>
      </c>
      <c r="AF274" s="212">
        <v>0</v>
      </c>
      <c r="AG274" s="212"/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x14ac:dyDescent="0.2">
      <c r="A275" s="6"/>
      <c r="B275" s="7" t="s">
        <v>555</v>
      </c>
      <c r="C275" s="267" t="s">
        <v>555</v>
      </c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AC275">
        <v>0</v>
      </c>
      <c r="AD275">
        <v>21</v>
      </c>
    </row>
    <row r="276" spans="1:60" x14ac:dyDescent="0.2">
      <c r="A276" s="249"/>
      <c r="B276" s="250">
        <v>26</v>
      </c>
      <c r="C276" s="268" t="s">
        <v>555</v>
      </c>
      <c r="D276" s="251"/>
      <c r="E276" s="251"/>
      <c r="F276" s="251"/>
      <c r="G276" s="262">
        <f>G8+G29+G44+G61+G74+G79+G82+G85+G104+G113+G115+G117+G129+G142+G144+G152+G164+G177+G194+G200+G226+G237+G241+G267+G272</f>
        <v>0</v>
      </c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AC276">
        <f>SUMIF(L7:L274,AC275,G7:G274)</f>
        <v>0</v>
      </c>
      <c r="AD276">
        <f>SUMIF(L7:L274,AD275,G7:G274)</f>
        <v>0</v>
      </c>
      <c r="AE276" t="s">
        <v>556</v>
      </c>
    </row>
    <row r="277" spans="1:60" x14ac:dyDescent="0.2">
      <c r="A277" s="6"/>
      <c r="B277" s="7" t="s">
        <v>555</v>
      </c>
      <c r="C277" s="267" t="s">
        <v>555</v>
      </c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</row>
    <row r="278" spans="1:60" x14ac:dyDescent="0.2">
      <c r="A278" s="6"/>
      <c r="B278" s="7" t="s">
        <v>555</v>
      </c>
      <c r="C278" s="267" t="s">
        <v>555</v>
      </c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</row>
    <row r="279" spans="1:60" x14ac:dyDescent="0.2">
      <c r="A279" s="252">
        <v>33</v>
      </c>
      <c r="B279" s="252"/>
      <c r="C279" s="269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</row>
    <row r="280" spans="1:60" x14ac:dyDescent="0.2">
      <c r="A280" s="253"/>
      <c r="B280" s="254"/>
      <c r="C280" s="270"/>
      <c r="D280" s="254"/>
      <c r="E280" s="254"/>
      <c r="F280" s="254"/>
      <c r="G280" s="255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AE280" t="s">
        <v>557</v>
      </c>
    </row>
    <row r="281" spans="1:60" x14ac:dyDescent="0.2">
      <c r="A281" s="256"/>
      <c r="B281" s="257"/>
      <c r="C281" s="271"/>
      <c r="D281" s="257"/>
      <c r="E281" s="257"/>
      <c r="F281" s="257"/>
      <c r="G281" s="258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</row>
    <row r="282" spans="1:60" x14ac:dyDescent="0.2">
      <c r="A282" s="256"/>
      <c r="B282" s="257"/>
      <c r="C282" s="271"/>
      <c r="D282" s="257"/>
      <c r="E282" s="257"/>
      <c r="F282" s="257"/>
      <c r="G282" s="258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</row>
    <row r="283" spans="1:60" x14ac:dyDescent="0.2">
      <c r="A283" s="256"/>
      <c r="B283" s="257"/>
      <c r="C283" s="271"/>
      <c r="D283" s="257"/>
      <c r="E283" s="257"/>
      <c r="F283" s="257"/>
      <c r="G283" s="258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</row>
    <row r="284" spans="1:60" x14ac:dyDescent="0.2">
      <c r="A284" s="259"/>
      <c r="B284" s="260"/>
      <c r="C284" s="272"/>
      <c r="D284" s="260"/>
      <c r="E284" s="260"/>
      <c r="F284" s="260"/>
      <c r="G284" s="261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</row>
    <row r="285" spans="1:60" x14ac:dyDescent="0.2">
      <c r="A285" s="6"/>
      <c r="B285" s="7" t="s">
        <v>555</v>
      </c>
      <c r="C285" s="267" t="s">
        <v>555</v>
      </c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</row>
    <row r="286" spans="1:60" x14ac:dyDescent="0.2">
      <c r="C286" s="273"/>
      <c r="AE286" t="s">
        <v>558</v>
      </c>
    </row>
  </sheetData>
  <mergeCells count="6">
    <mergeCell ref="A1:G1"/>
    <mergeCell ref="C2:G2"/>
    <mergeCell ref="C3:G3"/>
    <mergeCell ref="C4:G4"/>
    <mergeCell ref="A279:C279"/>
    <mergeCell ref="A280:G28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2018-08-21T11:44:42Z</dcterms:modified>
</cp:coreProperties>
</file>